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86" i="1" l="1"/>
  <c r="A85" i="1"/>
  <c r="H59" i="1"/>
  <c r="H61" i="1" s="1"/>
  <c r="A54" i="1"/>
  <c r="A90" i="1" s="1"/>
  <c r="A53" i="1"/>
  <c r="A52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H32" i="1" s="1"/>
  <c r="F9" i="1"/>
  <c r="F32" i="1" s="1"/>
  <c r="A6" i="1"/>
  <c r="F37" i="1" l="1"/>
  <c r="F31" i="1"/>
  <c r="H31" i="1"/>
  <c r="F33" i="1"/>
  <c r="F62" i="1"/>
  <c r="F63" i="1" l="1"/>
  <c r="F64" i="1"/>
  <c r="F34" i="1"/>
  <c r="F36" i="1" s="1"/>
  <c r="F35" i="1"/>
  <c r="F38" i="1"/>
  <c r="F39" i="1" l="1"/>
  <c r="F66" i="1"/>
  <c r="F70" i="1" s="1"/>
  <c r="D86" i="1" s="1"/>
  <c r="F65" i="1"/>
  <c r="F41" i="1"/>
  <c r="D85" i="1" s="1"/>
  <c r="D87" i="1" l="1"/>
  <c r="G87" i="1" l="1"/>
  <c r="C89" i="1"/>
  <c r="H60" i="1"/>
</calcChain>
</file>

<file path=xl/sharedStrings.xml><?xml version="1.0" encoding="utf-8"?>
<sst xmlns="http://schemas.openxmlformats.org/spreadsheetml/2006/main" count="131" uniqueCount="97">
  <si>
    <t xml:space="preserve"> CHAMUNDESHWARI  ELECTRICITY SUPPLY CORPORATION LIMITED</t>
  </si>
  <si>
    <t>Estimate No: SAM /                                                                          Date:</t>
  </si>
  <si>
    <t>Estimate for Reconditioning of</t>
  </si>
  <si>
    <t>SANDALKAD TC  (CESCDTLMS 511653) comes under O&amp;M-1 Section, Madikeri subdivision, Madikeri</t>
  </si>
  <si>
    <t>Part A: Re-conditioning of  Transformer Structure</t>
  </si>
  <si>
    <t>Rabbit ACSR Average span length</t>
  </si>
  <si>
    <t>No of Spans</t>
  </si>
  <si>
    <t>No of wires</t>
  </si>
  <si>
    <t>Sl No</t>
  </si>
  <si>
    <t>PARTICULARS</t>
  </si>
  <si>
    <t>UNIT</t>
  </si>
  <si>
    <t>QTY</t>
  </si>
  <si>
    <t>RATE</t>
  </si>
  <si>
    <t>AMOUNT</t>
  </si>
  <si>
    <t>LABOUR CHARGES</t>
  </si>
  <si>
    <t>9 mtr RCC DP Transformer structure</t>
  </si>
  <si>
    <t>Set</t>
  </si>
  <si>
    <t>Horizontal X arm</t>
  </si>
  <si>
    <t>11kv pin insulators</t>
  </si>
  <si>
    <t>45 kn disc insulators</t>
  </si>
  <si>
    <t>Guy Set complete</t>
  </si>
  <si>
    <t>Rabbit Conductor</t>
  </si>
  <si>
    <t>Km</t>
  </si>
  <si>
    <t>4 Pin X arm</t>
  </si>
  <si>
    <t>No. 8 strain insulator</t>
  </si>
  <si>
    <t>Nos</t>
  </si>
  <si>
    <t>Releasing and Restringing of Rabbit conductor</t>
  </si>
  <si>
    <t>Releasing and refixing of 11kv/433 V 3 phase 50 Cys 100 KVA Distribution Transformer with oil off load Tap changer (5-Star rated)</t>
  </si>
  <si>
    <t>No</t>
  </si>
  <si>
    <t xml:space="preserve">Earthing materials pipe type for grounding </t>
  </si>
  <si>
    <t xml:space="preserve">Caution /Danger Board </t>
  </si>
  <si>
    <t>Anti-climbing device (12mtrs /1kg G.I.Barbed wire)</t>
  </si>
  <si>
    <t>concreting for Guy sets without cement</t>
  </si>
  <si>
    <t>Gl wire 8 SWG</t>
  </si>
  <si>
    <t>Kgs</t>
  </si>
  <si>
    <t>Guy wire 7/10 SWG</t>
  </si>
  <si>
    <t>LT protection kit</t>
  </si>
  <si>
    <t>R and R of LT wiring kit</t>
  </si>
  <si>
    <t xml:space="preserve">Releasing and refixing of LT Metering box for housing ETV meter with CT </t>
  </si>
  <si>
    <t>Releasing and refixing of L.T.Electronic Tri Vector meter 5A, Class-0.5/1.0  accuracy</t>
  </si>
  <si>
    <t>HG fuse ,11 kv solid core type (3nos)</t>
  </si>
  <si>
    <t>set/3 nos</t>
  </si>
  <si>
    <t>11KV GOS, 200 A single break</t>
  </si>
  <si>
    <t>Misc &amp; unforeseen</t>
  </si>
  <si>
    <t xml:space="preserve">                                               TOTAL</t>
  </si>
  <si>
    <t>Labour charges (a) Casual</t>
  </si>
  <si>
    <t xml:space="preserve">                        © MZ Charges @45%</t>
  </si>
  <si>
    <t>GST@18%</t>
  </si>
  <si>
    <t xml:space="preserve">Contribution towards Employees Provident Fund Charges @17.75%  on total Labour Charges </t>
  </si>
  <si>
    <t>Transportation from stores to site @ 2% on material cost</t>
  </si>
  <si>
    <t xml:space="preserve">Contingencies @ 2% on total Material &amp; Labour cost </t>
  </si>
  <si>
    <t>Employees cost @ 20% on total Labour charges</t>
  </si>
  <si>
    <t>Statutory charges as per actuals(Electrical Inspectorate charges, civic body charges etc.)</t>
  </si>
  <si>
    <t xml:space="preserve">                                GRAND TOTAL</t>
  </si>
  <si>
    <t>CERTIFICATE:</t>
  </si>
  <si>
    <t xml:space="preserve">  Certified that I have personally Inspected the spot and prepared this estimate in a most economical and safe way executing the work</t>
  </si>
  <si>
    <t xml:space="preserve">PART-B: Decommissioning of Old Assets </t>
  </si>
  <si>
    <t>SLNO</t>
  </si>
  <si>
    <t>Releasing of DP set with Iron pole</t>
  </si>
  <si>
    <t>GST @18% of total labour</t>
  </si>
  <si>
    <t xml:space="preserve">Contingencies @ 2% on Material +Labour cost </t>
  </si>
  <si>
    <t xml:space="preserve">Employees cost @20% on Labour cost </t>
  </si>
  <si>
    <t>Statutory charges as per actuals(Road cutting, civic body charges etc.)</t>
  </si>
  <si>
    <t>Electrical Inspectorate charges as per acuals</t>
  </si>
  <si>
    <t>Compensation  cost for tree cutting etc. as per approved norms.</t>
  </si>
  <si>
    <t>GRAND TOTAL</t>
  </si>
  <si>
    <t>Part E:Details of Released Asset.</t>
  </si>
  <si>
    <t>Details furnished by the Field Staff</t>
  </si>
  <si>
    <t>Released Iron pole scrap</t>
  </si>
  <si>
    <t>2(60Kg)</t>
  </si>
  <si>
    <t>Scrap</t>
  </si>
  <si>
    <t>Released DP set</t>
  </si>
  <si>
    <t>1(60Kg)</t>
  </si>
  <si>
    <t>Year of commission</t>
  </si>
  <si>
    <t>Details to be furnished by the Accounts Staff</t>
  </si>
  <si>
    <t>a)</t>
  </si>
  <si>
    <t>Original value of the asset…………….</t>
  </si>
  <si>
    <t>b)</t>
  </si>
  <si>
    <t>Depreciation earned………………….</t>
  </si>
  <si>
    <t>c)</t>
  </si>
  <si>
    <t>Assesed value of the asset……………</t>
  </si>
  <si>
    <t xml:space="preserve">Abrstract: </t>
  </si>
  <si>
    <t>Total</t>
  </si>
  <si>
    <t>Say Rs</t>
  </si>
  <si>
    <t>/-Only</t>
  </si>
  <si>
    <r>
      <t>Report</t>
    </r>
    <r>
      <rPr>
        <u/>
        <sz val="18"/>
        <rFont val="Times New Roman"/>
        <family val="1"/>
      </rPr>
      <t>:</t>
    </r>
  </si>
  <si>
    <t>This Estimate amounting to Rs.</t>
  </si>
  <si>
    <t xml:space="preserve">/-Only </t>
  </si>
  <si>
    <t>is prepared for Reconditioning and shifting of</t>
  </si>
  <si>
    <t xml:space="preserve">In this Estimate Following Proposals are made, </t>
  </si>
  <si>
    <t>● Existing DT structure of Sandalkad DT is deteriorated and damaged due to fall of trees.</t>
  </si>
  <si>
    <t>● It is proposed to re condition the said DT structure by providing new DPTC structure near to the existing DT structure in a safe place.</t>
  </si>
  <si>
    <t>● Proposed work comes under F14 Boikeri feeder limits.</t>
  </si>
  <si>
    <t>●  Provide guy sets and stud pole wherever it is found essential.</t>
  </si>
  <si>
    <t xml:space="preserve">        The above said work shall be carried out on Labour Award</t>
  </si>
  <si>
    <t>All the necessary provision has been made in this estimate hence the estimate may kindly be sanctioned early.</t>
  </si>
  <si>
    <t xml:space="preserve">            Certified that I have personally Inspected the spot and prepared this estimate in a most economical and safe way executing the 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</si>
</sst>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20"/>
      <color theme="1"/>
      <name val="Calibri"/>
      <family val="2"/>
      <scheme val="minor"/>
    </font>
    <font>
      <b/>
      <sz val="18"/>
      <name val="Times New Roman"/>
      <family val="1"/>
    </font>
    <font>
      <b/>
      <sz val="6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sz val="18"/>
      <color theme="1"/>
      <name val="Calibri"/>
      <family val="2"/>
      <scheme val="minor"/>
    </font>
    <font>
      <sz val="18"/>
      <name val="Times New Roman"/>
      <family val="1"/>
    </font>
    <font>
      <sz val="18"/>
      <color theme="1"/>
      <name val="Times New Roman"/>
      <family val="1"/>
    </font>
    <font>
      <sz val="16"/>
      <name val="Times New Roman"/>
      <family val="1"/>
    </font>
    <font>
      <sz val="18"/>
      <color indexed="10"/>
      <name val="Times New Roman"/>
      <family val="1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sz val="16"/>
      <color indexed="10"/>
      <name val="Times New Roman"/>
      <family val="1"/>
    </font>
    <font>
      <sz val="16"/>
      <color theme="1"/>
      <name val="Times New Roman"/>
      <family val="1"/>
    </font>
    <font>
      <u/>
      <sz val="10"/>
      <color indexed="12"/>
      <name val="Arial"/>
      <family val="2"/>
    </font>
    <font>
      <u/>
      <sz val="14"/>
      <color indexed="12"/>
      <name val="Arial"/>
      <family val="2"/>
    </font>
    <font>
      <sz val="14"/>
      <color theme="1"/>
      <name val="Times New Roman"/>
      <family val="1"/>
    </font>
    <font>
      <b/>
      <sz val="28"/>
      <color theme="1"/>
      <name val="Times New Roman"/>
      <family val="1"/>
    </font>
    <font>
      <sz val="26"/>
      <name val="Arial"/>
      <family val="2"/>
    </font>
    <font>
      <sz val="28"/>
      <color theme="1"/>
      <name val="Arial"/>
      <family val="2"/>
    </font>
    <font>
      <b/>
      <sz val="16"/>
      <color theme="1"/>
      <name val="Times New Roman"/>
      <family val="1"/>
    </font>
    <font>
      <sz val="14"/>
      <name val="Times New Roman"/>
      <family val="1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Times New Roman"/>
      <family val="1"/>
    </font>
    <font>
      <b/>
      <sz val="18"/>
      <color indexed="10"/>
      <name val="Times New Roman"/>
      <family val="1"/>
    </font>
    <font>
      <sz val="16"/>
      <name val="Arial"/>
      <family val="2"/>
    </font>
    <font>
      <sz val="22"/>
      <name val="Arial"/>
      <family val="2"/>
    </font>
    <font>
      <b/>
      <u/>
      <sz val="18"/>
      <name val="Times New Roman"/>
      <family val="1"/>
    </font>
    <font>
      <u/>
      <sz val="18"/>
      <name val="Times New Roman"/>
      <family val="1"/>
    </font>
    <font>
      <sz val="22"/>
      <name val="Times New Roman"/>
      <family val="1"/>
    </font>
    <font>
      <sz val="2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86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1" fillId="0" borderId="0" xfId="1" applyFont="1" applyBorder="1" applyAlignment="1"/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3" fillId="0" borderId="0" xfId="0" applyFont="1" applyBorder="1"/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3" fillId="0" borderId="0" xfId="0" applyFont="1"/>
    <xf numFmtId="0" fontId="14" fillId="0" borderId="16" xfId="1" applyFont="1" applyBorder="1" applyAlignment="1">
      <alignment horizontal="center"/>
    </xf>
    <xf numFmtId="0" fontId="15" fillId="0" borderId="12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17" fillId="0" borderId="0" xfId="0" applyFont="1"/>
    <xf numFmtId="0" fontId="12" fillId="0" borderId="17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right" vertical="center" wrapText="1"/>
    </xf>
    <xf numFmtId="0" fontId="15" fillId="0" borderId="19" xfId="1" applyFont="1" applyBorder="1" applyAlignment="1">
      <alignment horizontal="right" vertical="center" wrapText="1"/>
    </xf>
    <xf numFmtId="0" fontId="15" fillId="0" borderId="20" xfId="1" applyFont="1" applyBorder="1" applyAlignment="1">
      <alignment horizontal="right" vertical="center" wrapText="1"/>
    </xf>
    <xf numFmtId="0" fontId="12" fillId="0" borderId="14" xfId="1" applyFont="1" applyBorder="1" applyAlignment="1">
      <alignment horizontal="center" vertical="center" wrapText="1"/>
    </xf>
    <xf numFmtId="0" fontId="11" fillId="0" borderId="21" xfId="1" applyFont="1" applyBorder="1"/>
    <xf numFmtId="0" fontId="11" fillId="0" borderId="22" xfId="1" applyFont="1" applyBorder="1"/>
    <xf numFmtId="0" fontId="12" fillId="0" borderId="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right" vertical="center" wrapText="1"/>
    </xf>
    <xf numFmtId="0" fontId="15" fillId="0" borderId="24" xfId="1" applyFont="1" applyBorder="1" applyAlignment="1">
      <alignment horizontal="right" vertical="center" wrapText="1"/>
    </xf>
    <xf numFmtId="0" fontId="15" fillId="0" borderId="25" xfId="1" applyFont="1" applyBorder="1" applyAlignment="1">
      <alignment horizontal="right" vertical="center" wrapText="1"/>
    </xf>
    <xf numFmtId="0" fontId="11" fillId="0" borderId="26" xfId="1" applyFont="1" applyBorder="1"/>
    <xf numFmtId="0" fontId="11" fillId="0" borderId="27" xfId="1" applyFont="1" applyBorder="1"/>
    <xf numFmtId="0" fontId="18" fillId="0" borderId="28" xfId="1" applyFont="1" applyFill="1" applyBorder="1" applyAlignment="1">
      <alignment horizontal="center" vertical="center" wrapText="1"/>
    </xf>
    <xf numFmtId="0" fontId="20" fillId="0" borderId="24" xfId="2" applyFont="1" applyFill="1" applyBorder="1" applyAlignment="1" applyProtection="1">
      <alignment horizontal="right" vertical="center" wrapText="1"/>
    </xf>
    <xf numFmtId="0" fontId="21" fillId="0" borderId="24" xfId="1" applyFont="1" applyFill="1" applyBorder="1" applyAlignment="1">
      <alignment horizontal="right" vertical="center" wrapText="1"/>
    </xf>
    <xf numFmtId="0" fontId="21" fillId="0" borderId="25" xfId="1" applyFont="1" applyFill="1" applyBorder="1" applyAlignment="1">
      <alignment horizontal="right" vertical="center" wrapText="1"/>
    </xf>
    <xf numFmtId="2" fontId="12" fillId="0" borderId="8" xfId="1" applyNumberFormat="1" applyFont="1" applyFill="1" applyBorder="1" applyAlignment="1">
      <alignment horizontal="center" vertical="center" wrapText="1"/>
    </xf>
    <xf numFmtId="0" fontId="22" fillId="0" borderId="23" xfId="1" applyFont="1" applyFill="1" applyBorder="1" applyAlignment="1">
      <alignment horizontal="center" vertical="center" wrapText="1"/>
    </xf>
    <xf numFmtId="0" fontId="22" fillId="0" borderId="29" xfId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left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5" fillId="0" borderId="28" xfId="1" applyFont="1" applyBorder="1" applyAlignment="1">
      <alignment horizontal="center" vertical="center" wrapText="1"/>
    </xf>
    <xf numFmtId="0" fontId="25" fillId="0" borderId="24" xfId="1" applyFont="1" applyBorder="1" applyAlignment="1">
      <alignment horizontal="center" vertical="center" wrapText="1"/>
    </xf>
    <xf numFmtId="0" fontId="25" fillId="0" borderId="25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2" fontId="13" fillId="0" borderId="23" xfId="1" applyNumberFormat="1" applyFont="1" applyBorder="1" applyAlignment="1">
      <alignment horizontal="center"/>
    </xf>
    <xf numFmtId="2" fontId="13" fillId="0" borderId="29" xfId="1" applyNumberFormat="1" applyFont="1" applyBorder="1" applyAlignment="1">
      <alignment horizontal="center"/>
    </xf>
    <xf numFmtId="0" fontId="2" fillId="0" borderId="28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26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/>
    </xf>
    <xf numFmtId="0" fontId="26" fillId="0" borderId="0" xfId="1" applyFont="1" applyBorder="1"/>
    <xf numFmtId="0" fontId="26" fillId="0" borderId="11" xfId="1" applyFont="1" applyBorder="1"/>
    <xf numFmtId="0" fontId="27" fillId="0" borderId="7" xfId="1" applyFont="1" applyBorder="1" applyAlignment="1">
      <alignment horizontal="left" vertical="center" wrapText="1"/>
    </xf>
    <xf numFmtId="0" fontId="27" fillId="0" borderId="8" xfId="1" applyFont="1" applyBorder="1" applyAlignment="1">
      <alignment horizontal="left" vertical="center" wrapText="1"/>
    </xf>
    <xf numFmtId="0" fontId="27" fillId="0" borderId="9" xfId="1" applyFont="1" applyBorder="1" applyAlignment="1">
      <alignment horizontal="left" vertical="center" wrapText="1"/>
    </xf>
    <xf numFmtId="0" fontId="27" fillId="0" borderId="10" xfId="1" applyFont="1" applyBorder="1" applyAlignment="1">
      <alignment horizontal="left" vertical="center" wrapText="1"/>
    </xf>
    <xf numFmtId="0" fontId="27" fillId="0" borderId="0" xfId="1" applyFont="1" applyBorder="1" applyAlignment="1">
      <alignment horizontal="left" vertical="center" wrapText="1"/>
    </xf>
    <xf numFmtId="0" fontId="27" fillId="0" borderId="11" xfId="1" applyFont="1" applyBorder="1" applyAlignment="1">
      <alignment horizontal="left" vertical="center" wrapText="1"/>
    </xf>
    <xf numFmtId="0" fontId="28" fillId="0" borderId="10" xfId="1" applyFont="1" applyBorder="1" applyAlignment="1">
      <alignment horizontal="left" vertical="center" wrapText="1"/>
    </xf>
    <xf numFmtId="0" fontId="28" fillId="0" borderId="0" xfId="1" applyFont="1" applyBorder="1" applyAlignment="1">
      <alignment horizontal="left" vertical="center" wrapText="1"/>
    </xf>
    <xf numFmtId="0" fontId="28" fillId="0" borderId="11" xfId="1" applyFont="1" applyBorder="1" applyAlignment="1">
      <alignment horizontal="left" vertical="center" wrapText="1"/>
    </xf>
    <xf numFmtId="0" fontId="1" fillId="0" borderId="10" xfId="1" applyFont="1" applyBorder="1"/>
    <xf numFmtId="0" fontId="1" fillId="0" borderId="0" xfId="1" applyFont="1" applyBorder="1"/>
    <xf numFmtId="0" fontId="9" fillId="0" borderId="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1" fillId="0" borderId="30" xfId="1" applyFont="1" applyBorder="1"/>
    <xf numFmtId="0" fontId="1" fillId="0" borderId="31" xfId="1" applyFont="1" applyBorder="1"/>
    <xf numFmtId="0" fontId="1" fillId="0" borderId="31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6" fillId="0" borderId="3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9" fillId="0" borderId="38" xfId="1" applyFont="1" applyBorder="1" applyAlignment="1">
      <alignment horizontal="center" vertical="center"/>
    </xf>
    <xf numFmtId="0" fontId="29" fillId="0" borderId="39" xfId="1" applyFont="1" applyBorder="1" applyAlignment="1">
      <alignment horizontal="center" vertical="center"/>
    </xf>
    <xf numFmtId="0" fontId="29" fillId="0" borderId="40" xfId="1" applyFont="1" applyBorder="1" applyAlignment="1">
      <alignment horizontal="center" vertical="center"/>
    </xf>
    <xf numFmtId="0" fontId="29" fillId="3" borderId="35" xfId="1" applyFont="1" applyFill="1" applyBorder="1" applyAlignment="1">
      <alignment horizontal="center" vertical="center" wrapText="1"/>
    </xf>
    <xf numFmtId="0" fontId="29" fillId="3" borderId="36" xfId="1" applyFont="1" applyFill="1" applyBorder="1" applyAlignment="1">
      <alignment horizontal="center" vertical="center" wrapText="1"/>
    </xf>
    <xf numFmtId="0" fontId="29" fillId="3" borderId="37" xfId="1" applyFont="1" applyFill="1" applyBorder="1" applyAlignment="1">
      <alignment horizontal="center" vertical="center" wrapText="1"/>
    </xf>
    <xf numFmtId="0" fontId="29" fillId="3" borderId="38" xfId="1" applyFont="1" applyFill="1" applyBorder="1" applyAlignment="1">
      <alignment horizontal="center" vertical="center" wrapText="1"/>
    </xf>
    <xf numFmtId="0" fontId="29" fillId="3" borderId="39" xfId="1" applyFont="1" applyFill="1" applyBorder="1" applyAlignment="1">
      <alignment horizontal="center" vertical="center" wrapText="1"/>
    </xf>
    <xf numFmtId="0" fontId="29" fillId="3" borderId="40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left" vertical="center"/>
    </xf>
    <xf numFmtId="0" fontId="6" fillId="0" borderId="24" xfId="1" applyFont="1" applyFill="1" applyBorder="1" applyAlignment="1">
      <alignment horizontal="left" vertical="center"/>
    </xf>
    <xf numFmtId="0" fontId="6" fillId="0" borderId="29" xfId="1" applyFont="1" applyFill="1" applyBorder="1" applyAlignment="1">
      <alignment horizontal="left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44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4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6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23" xfId="1" applyFont="1" applyBorder="1" applyAlignment="1">
      <alignment horizontal="left" vertical="center"/>
    </xf>
    <xf numFmtId="0" fontId="11" fillId="0" borderId="24" xfId="1" applyFont="1" applyBorder="1" applyAlignment="1">
      <alignment horizontal="left" vertical="center"/>
    </xf>
    <xf numFmtId="0" fontId="11" fillId="0" borderId="25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2" fontId="11" fillId="0" borderId="9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2" fontId="6" fillId="0" borderId="9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right" vertical="center"/>
    </xf>
    <xf numFmtId="0" fontId="6" fillId="0" borderId="24" xfId="1" applyFont="1" applyBorder="1" applyAlignment="1">
      <alignment horizontal="right" vertical="center"/>
    </xf>
    <xf numFmtId="0" fontId="6" fillId="0" borderId="25" xfId="1" applyFont="1" applyBorder="1" applyAlignment="1">
      <alignment horizontal="right" vertical="center"/>
    </xf>
    <xf numFmtId="0" fontId="11" fillId="0" borderId="8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47" xfId="1" applyFont="1" applyBorder="1" applyAlignment="1">
      <alignment horizontal="center"/>
    </xf>
    <xf numFmtId="0" fontId="11" fillId="0" borderId="48" xfId="1" applyFont="1" applyBorder="1" applyAlignment="1">
      <alignment horizontal="center"/>
    </xf>
    <xf numFmtId="0" fontId="11" fillId="0" borderId="49" xfId="1" applyFont="1" applyFill="1" applyBorder="1" applyAlignment="1">
      <alignment horizontal="right" vertical="center"/>
    </xf>
    <xf numFmtId="2" fontId="6" fillId="0" borderId="50" xfId="1" applyNumberFormat="1" applyFont="1" applyFill="1" applyBorder="1" applyAlignment="1">
      <alignment horizontal="center" vertical="center"/>
    </xf>
    <xf numFmtId="0" fontId="11" fillId="0" borderId="50" xfId="1" applyFont="1" applyFill="1" applyBorder="1" applyAlignment="1">
      <alignment horizontal="center" vertical="center"/>
    </xf>
    <xf numFmtId="2" fontId="30" fillId="0" borderId="51" xfId="1" applyNumberFormat="1" applyFont="1" applyFill="1" applyBorder="1" applyAlignment="1">
      <alignment horizontal="right" vertical="center"/>
    </xf>
    <xf numFmtId="0" fontId="6" fillId="0" borderId="35" xfId="1" applyFont="1" applyFill="1" applyBorder="1" applyAlignment="1">
      <alignment horizontal="left" vertical="center"/>
    </xf>
    <xf numFmtId="0" fontId="6" fillId="0" borderId="36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2" fontId="30" fillId="0" borderId="11" xfId="1" applyNumberFormat="1" applyFont="1" applyBorder="1" applyAlignment="1">
      <alignment horizontal="right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31" fillId="0" borderId="0" xfId="0" applyFont="1" applyFill="1"/>
    <xf numFmtId="0" fontId="6" fillId="0" borderId="30" xfId="3" applyFont="1" applyFill="1" applyBorder="1" applyAlignment="1">
      <alignment horizontal="center" vertical="center"/>
    </xf>
    <xf numFmtId="0" fontId="6" fillId="0" borderId="31" xfId="3" applyFont="1" applyFill="1" applyBorder="1" applyAlignment="1">
      <alignment horizontal="center" vertical="center"/>
    </xf>
    <xf numFmtId="2" fontId="6" fillId="0" borderId="31" xfId="3" applyNumberFormat="1" applyFont="1" applyFill="1" applyBorder="1" applyAlignment="1">
      <alignment horizontal="center" vertical="center"/>
    </xf>
    <xf numFmtId="2" fontId="11" fillId="0" borderId="31" xfId="3" applyNumberFormat="1" applyFont="1" applyFill="1" applyBorder="1" applyAlignment="1">
      <alignment horizontal="center" vertical="center"/>
    </xf>
    <xf numFmtId="2" fontId="11" fillId="0" borderId="32" xfId="3" applyNumberFormat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11" fillId="0" borderId="8" xfId="3" applyFont="1" applyFill="1" applyBorder="1" applyAlignment="1">
      <alignment vertical="center"/>
    </xf>
    <xf numFmtId="2" fontId="6" fillId="0" borderId="23" xfId="3" applyNumberFormat="1" applyFont="1" applyFill="1" applyBorder="1" applyAlignment="1">
      <alignment horizontal="center"/>
    </xf>
    <xf numFmtId="2" fontId="6" fillId="0" borderId="25" xfId="3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/>
    </xf>
    <xf numFmtId="0" fontId="32" fillId="0" borderId="0" xfId="0" applyFont="1" applyFill="1" applyAlignment="1">
      <alignment horizontal="left"/>
    </xf>
    <xf numFmtId="0" fontId="6" fillId="0" borderId="28" xfId="3" applyFont="1" applyFill="1" applyBorder="1" applyAlignment="1">
      <alignment horizontal="left" vertical="center"/>
    </xf>
    <xf numFmtId="0" fontId="6" fillId="0" borderId="25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vertical="center"/>
    </xf>
    <xf numFmtId="0" fontId="6" fillId="0" borderId="28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164" fontId="6" fillId="0" borderId="23" xfId="3" applyNumberFormat="1" applyFont="1" applyFill="1" applyBorder="1" applyAlignment="1">
      <alignment horizontal="center" vertical="center"/>
    </xf>
    <xf numFmtId="164" fontId="6" fillId="0" borderId="25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right" vertical="center"/>
    </xf>
    <xf numFmtId="1" fontId="6" fillId="0" borderId="0" xfId="3" applyNumberFormat="1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left" vertical="center"/>
    </xf>
    <xf numFmtId="0" fontId="33" fillId="0" borderId="4" xfId="1" applyFont="1" applyBorder="1"/>
    <xf numFmtId="0" fontId="9" fillId="0" borderId="5" xfId="1" applyFont="1" applyBorder="1" applyAlignment="1">
      <alignment horizontal="right"/>
    </xf>
    <xf numFmtId="0" fontId="1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horizontal="center"/>
    </xf>
    <xf numFmtId="2" fontId="1" fillId="0" borderId="5" xfId="1" applyNumberFormat="1" applyFont="1" applyBorder="1"/>
    <xf numFmtId="2" fontId="9" fillId="0" borderId="5" xfId="1" applyNumberFormat="1" applyFont="1" applyBorder="1" applyAlignment="1">
      <alignment horizontal="right"/>
    </xf>
    <xf numFmtId="0" fontId="1" fillId="0" borderId="5" xfId="1" applyFont="1" applyBorder="1"/>
    <xf numFmtId="0" fontId="1" fillId="0" borderId="6" xfId="1" applyFont="1" applyBorder="1"/>
    <xf numFmtId="0" fontId="29" fillId="0" borderId="7" xfId="1" applyFont="1" applyBorder="1" applyAlignment="1">
      <alignment horizontal="right" vertical="center"/>
    </xf>
    <xf numFmtId="0" fontId="29" fillId="0" borderId="8" xfId="1" applyFont="1" applyBorder="1" applyAlignment="1">
      <alignment horizontal="right" vertical="center"/>
    </xf>
    <xf numFmtId="1" fontId="6" fillId="0" borderId="8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2" fontId="2" fillId="0" borderId="23" xfId="1" applyNumberFormat="1" applyFont="1" applyBorder="1" applyAlignment="1">
      <alignment horizontal="left" vertical="center"/>
    </xf>
    <xf numFmtId="2" fontId="2" fillId="0" borderId="24" xfId="1" applyNumberFormat="1" applyFont="1" applyBorder="1" applyAlignment="1">
      <alignment horizontal="left" vertical="center"/>
    </xf>
    <xf numFmtId="2" fontId="2" fillId="0" borderId="29" xfId="1" applyNumberFormat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29" fillId="0" borderId="28" xfId="1" applyFont="1" applyBorder="1" applyAlignment="1">
      <alignment horizontal="left" vertical="top" wrapText="1"/>
    </xf>
    <xf numFmtId="0" fontId="29" fillId="0" borderId="24" xfId="1" applyFont="1" applyBorder="1" applyAlignment="1">
      <alignment horizontal="left" vertical="top" wrapText="1"/>
    </xf>
    <xf numFmtId="0" fontId="29" fillId="0" borderId="29" xfId="1" applyFont="1" applyBorder="1" applyAlignment="1">
      <alignment horizontal="left" vertical="top" wrapText="1"/>
    </xf>
    <xf numFmtId="0" fontId="35" fillId="0" borderId="7" xfId="3" applyFont="1" applyFill="1" applyBorder="1" applyAlignment="1">
      <alignment horizontal="left" vertical="top" wrapText="1"/>
    </xf>
    <xf numFmtId="0" fontId="35" fillId="0" borderId="8" xfId="3" applyFont="1" applyFill="1" applyBorder="1" applyAlignment="1">
      <alignment horizontal="left" vertical="top" wrapText="1"/>
    </xf>
    <xf numFmtId="0" fontId="35" fillId="0" borderId="9" xfId="3" applyFont="1" applyFill="1" applyBorder="1" applyAlignment="1">
      <alignment horizontal="left" vertical="top" wrapText="1"/>
    </xf>
    <xf numFmtId="0" fontId="35" fillId="0" borderId="28" xfId="3" applyFont="1" applyFill="1" applyBorder="1" applyAlignment="1">
      <alignment horizontal="left" vertical="top" wrapText="1"/>
    </xf>
    <xf numFmtId="0" fontId="35" fillId="0" borderId="24" xfId="3" applyFont="1" applyFill="1" applyBorder="1" applyAlignment="1">
      <alignment horizontal="left" vertical="top" wrapText="1"/>
    </xf>
    <xf numFmtId="0" fontId="35" fillId="0" borderId="29" xfId="3" applyFont="1" applyFill="1" applyBorder="1" applyAlignment="1">
      <alignment horizontal="left" vertical="top" wrapText="1"/>
    </xf>
    <xf numFmtId="0" fontId="36" fillId="0" borderId="7" xfId="1" applyFont="1" applyBorder="1" applyAlignment="1">
      <alignment horizontal="left" vertical="center" wrapText="1"/>
    </xf>
    <xf numFmtId="0" fontId="36" fillId="0" borderId="8" xfId="1" applyFont="1" applyBorder="1" applyAlignment="1">
      <alignment horizontal="left" vertical="center" wrapText="1"/>
    </xf>
    <xf numFmtId="0" fontId="36" fillId="0" borderId="9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justify" vertical="top" wrapText="1"/>
    </xf>
    <xf numFmtId="0" fontId="4" fillId="0" borderId="0" xfId="1" applyFont="1" applyBorder="1" applyAlignment="1">
      <alignment horizontal="justify" vertical="top" wrapText="1"/>
    </xf>
    <xf numFmtId="0" fontId="4" fillId="0" borderId="11" xfId="1" applyFont="1" applyBorder="1" applyAlignment="1">
      <alignment horizontal="justify" vertical="top" wrapText="1"/>
    </xf>
    <xf numFmtId="0" fontId="29" fillId="4" borderId="28" xfId="1" applyFont="1" applyFill="1" applyBorder="1" applyAlignment="1">
      <alignment horizontal="center" vertical="center" wrapText="1"/>
    </xf>
    <xf numFmtId="0" fontId="29" fillId="4" borderId="24" xfId="1" applyFont="1" applyFill="1" applyBorder="1" applyAlignment="1">
      <alignment horizontal="center" vertical="center" wrapText="1"/>
    </xf>
    <xf numFmtId="0" fontId="29" fillId="4" borderId="2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horizontal="justify" vertical="top" wrapText="1"/>
    </xf>
    <xf numFmtId="0" fontId="9" fillId="0" borderId="11" xfId="1" applyFont="1" applyFill="1" applyBorder="1" applyAlignment="1">
      <alignment horizontal="justify" vertical="top" wrapText="1"/>
    </xf>
    <xf numFmtId="0" fontId="9" fillId="0" borderId="10" xfId="1" applyFont="1" applyFill="1" applyBorder="1" applyAlignment="1">
      <alignment horizontal="justify" vertical="top" wrapText="1"/>
    </xf>
    <xf numFmtId="0" fontId="9" fillId="0" borderId="0" xfId="1" applyFont="1" applyFill="1" applyBorder="1" applyAlignment="1">
      <alignment horizontal="justify" vertical="top" wrapText="1"/>
    </xf>
    <xf numFmtId="0" fontId="9" fillId="0" borderId="11" xfId="1" applyFont="1" applyFill="1" applyBorder="1" applyAlignment="1">
      <alignment horizontal="justify" vertical="top" wrapText="1"/>
    </xf>
    <xf numFmtId="0" fontId="36" fillId="0" borderId="10" xfId="1" applyFont="1" applyBorder="1" applyAlignment="1">
      <alignment horizontal="justify" vertical="top" wrapText="1"/>
    </xf>
    <xf numFmtId="0" fontId="36" fillId="0" borderId="0" xfId="1" applyFont="1" applyBorder="1" applyAlignment="1">
      <alignment horizontal="justify" vertical="top" wrapText="1"/>
    </xf>
    <xf numFmtId="0" fontId="36" fillId="0" borderId="11" xfId="1" applyFont="1" applyBorder="1" applyAlignment="1">
      <alignment horizontal="justify" vertical="top" wrapText="1"/>
    </xf>
    <xf numFmtId="0" fontId="6" fillId="0" borderId="1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/>
    </xf>
    <xf numFmtId="2" fontId="11" fillId="0" borderId="0" xfId="1" applyNumberFormat="1" applyFont="1" applyBorder="1"/>
    <xf numFmtId="0" fontId="11" fillId="0" borderId="0" xfId="0" applyFont="1" applyBorder="1"/>
    <xf numFmtId="2" fontId="6" fillId="0" borderId="0" xfId="1" applyNumberFormat="1" applyFont="1" applyBorder="1" applyAlignment="1">
      <alignment horizontal="left" vertical="center"/>
    </xf>
    <xf numFmtId="2" fontId="6" fillId="0" borderId="11" xfId="1" applyNumberFormat="1" applyFont="1" applyBorder="1" applyAlignment="1">
      <alignment horizontal="left" vertical="center"/>
    </xf>
    <xf numFmtId="0" fontId="29" fillId="0" borderId="10" xfId="1" applyFont="1" applyBorder="1" applyAlignment="1">
      <alignment horizontal="left" vertical="center" wrapText="1"/>
    </xf>
    <xf numFmtId="0" fontId="29" fillId="0" borderId="0" xfId="1" applyFont="1" applyBorder="1" applyAlignment="1">
      <alignment horizontal="left" vertical="center" wrapText="1"/>
    </xf>
    <xf numFmtId="0" fontId="29" fillId="0" borderId="11" xfId="1" applyFont="1" applyBorder="1" applyAlignment="1">
      <alignment horizontal="left" vertical="center" wrapText="1"/>
    </xf>
    <xf numFmtId="0" fontId="29" fillId="0" borderId="10" xfId="1" applyFont="1" applyBorder="1" applyAlignment="1">
      <alignment horizontal="left" vertical="top" wrapText="1"/>
    </xf>
    <xf numFmtId="0" fontId="29" fillId="0" borderId="0" xfId="1" applyFont="1" applyBorder="1" applyAlignment="1">
      <alignment horizontal="left" vertical="top" wrapText="1"/>
    </xf>
    <xf numFmtId="0" fontId="29" fillId="0" borderId="11" xfId="1" applyFont="1" applyBorder="1" applyAlignment="1">
      <alignment horizontal="left" vertical="top" wrapText="1"/>
    </xf>
    <xf numFmtId="0" fontId="3" fillId="0" borderId="1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4">
    <cellStyle name="Hyperlink" xfId="2" builtinId="8"/>
    <cellStyle name="Normal" xfId="0" builtinId="0"/>
    <cellStyle name="Normal_E&amp;I Estimate" xfId="1"/>
    <cellStyle name="Normal_E&amp;I Estimat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257735</xdr:colOff>
      <xdr:row>47</xdr:row>
      <xdr:rowOff>168088</xdr:rowOff>
    </xdr:from>
    <xdr:to>
      <xdr:col>7</xdr:col>
      <xdr:colOff>683558</xdr:colOff>
      <xdr:row>49</xdr:row>
      <xdr:rowOff>89647</xdr:rowOff>
    </xdr:to>
    <xdr:sp macro="" textlink="">
      <xdr:nvSpPr>
        <xdr:cNvPr id="2" name="WordArt 6" descr="Paper bag"/>
        <xdr:cNvSpPr>
          <a:spLocks noChangeArrowheads="1" noChangeShapeType="1" noTextEdit="1"/>
        </xdr:cNvSpPr>
      </xdr:nvSpPr>
      <xdr:spPr bwMode="auto">
        <a:xfrm>
          <a:off x="7125260" y="20265838"/>
          <a:ext cx="2540373" cy="38828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Assistant</a:t>
          </a:r>
          <a:r>
            <a:rPr lang="en-GB" sz="1800" b="1" kern="10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 </a:t>
          </a:r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Engineer(EL)</a:t>
          </a:r>
        </a:p>
        <a:p>
          <a:pPr algn="ctr" rtl="0"/>
          <a:r>
            <a:rPr lang="en-GB" sz="1800" b="1" kern="10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O&amp;M-1 </a:t>
          </a:r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Section, Madikeri</a:t>
          </a:r>
        </a:p>
      </xdr:txBody>
    </xdr:sp>
    <xdr:clientData/>
  </xdr:twoCellAnchor>
  <xdr:twoCellAnchor>
    <xdr:from>
      <xdr:col>5</xdr:col>
      <xdr:colOff>22412</xdr:colOff>
      <xdr:row>107</xdr:row>
      <xdr:rowOff>123266</xdr:rowOff>
    </xdr:from>
    <xdr:to>
      <xdr:col>7</xdr:col>
      <xdr:colOff>302559</xdr:colOff>
      <xdr:row>108</xdr:row>
      <xdr:rowOff>313766</xdr:rowOff>
    </xdr:to>
    <xdr:sp macro="" textlink="">
      <xdr:nvSpPr>
        <xdr:cNvPr id="3" name="WordArt 6" descr="Paper bag"/>
        <xdr:cNvSpPr>
          <a:spLocks noChangeArrowheads="1" noChangeShapeType="1" noTextEdit="1"/>
        </xdr:cNvSpPr>
      </xdr:nvSpPr>
      <xdr:spPr bwMode="auto">
        <a:xfrm>
          <a:off x="6889937" y="44652641"/>
          <a:ext cx="2394697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Assistant</a:t>
          </a:r>
          <a:r>
            <a:rPr lang="en-GB" sz="1800" b="1" kern="10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 </a:t>
          </a:r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Engineer(EL)</a:t>
          </a:r>
        </a:p>
        <a:p>
          <a:pPr algn="ctr" rtl="0"/>
          <a:r>
            <a:rPr lang="en-GB" sz="1800" b="1" kern="10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O&amp;M-1 </a:t>
          </a:r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Section, Madikeri</a:t>
          </a:r>
        </a:p>
      </xdr:txBody>
    </xdr:sp>
    <xdr:clientData/>
  </xdr:twoCellAnchor>
  <xdr:twoCellAnchor>
    <xdr:from>
      <xdr:col>1</xdr:col>
      <xdr:colOff>638735</xdr:colOff>
      <xdr:row>107</xdr:row>
      <xdr:rowOff>145676</xdr:rowOff>
    </xdr:from>
    <xdr:to>
      <xdr:col>1</xdr:col>
      <xdr:colOff>3316943</xdr:colOff>
      <xdr:row>109</xdr:row>
      <xdr:rowOff>11206</xdr:rowOff>
    </xdr:to>
    <xdr:sp macro="" textlink="">
      <xdr:nvSpPr>
        <xdr:cNvPr id="4" name="WordArt 6" descr="Paper bag"/>
        <xdr:cNvSpPr>
          <a:spLocks noChangeArrowheads="1" noChangeShapeType="1" noTextEdit="1"/>
        </xdr:cNvSpPr>
      </xdr:nvSpPr>
      <xdr:spPr bwMode="auto">
        <a:xfrm>
          <a:off x="1181660" y="44675051"/>
          <a:ext cx="2678208" cy="5513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Asst Executive Engineer(EL)</a:t>
          </a:r>
        </a:p>
        <a:p>
          <a:pPr algn="ctr" rtl="0"/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O&amp;M Sub Division, Madikeri</a:t>
          </a:r>
        </a:p>
      </xdr:txBody>
    </xdr:sp>
    <xdr:clientData/>
  </xdr:twoCellAnchor>
  <xdr:twoCellAnchor>
    <xdr:from>
      <xdr:col>5</xdr:col>
      <xdr:colOff>324970</xdr:colOff>
      <xdr:row>81</xdr:row>
      <xdr:rowOff>112059</xdr:rowOff>
    </xdr:from>
    <xdr:to>
      <xdr:col>7</xdr:col>
      <xdr:colOff>761999</xdr:colOff>
      <xdr:row>82</xdr:row>
      <xdr:rowOff>246530</xdr:rowOff>
    </xdr:to>
    <xdr:sp macro="" textlink="">
      <xdr:nvSpPr>
        <xdr:cNvPr id="5" name="WordArt 6" descr="Paper bag"/>
        <xdr:cNvSpPr>
          <a:spLocks noChangeArrowheads="1" noChangeShapeType="1" noTextEdit="1"/>
        </xdr:cNvSpPr>
      </xdr:nvSpPr>
      <xdr:spPr bwMode="auto">
        <a:xfrm>
          <a:off x="7192495" y="33468609"/>
          <a:ext cx="2551579" cy="45832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Assistant</a:t>
          </a:r>
          <a:r>
            <a:rPr lang="en-GB" sz="1800" b="1" kern="10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 </a:t>
          </a:r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Engineer(EL)</a:t>
          </a:r>
        </a:p>
        <a:p>
          <a:pPr algn="ctr" rtl="0"/>
          <a:r>
            <a:rPr lang="en-GB" sz="1800" b="1" kern="10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O&amp;M-1 </a:t>
          </a:r>
          <a:r>
            <a:rPr lang="en-GB" sz="1800" b="1" kern="10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  <a:latin typeface="Times New Roman"/>
              <a:cs typeface="Times New Roman"/>
            </a:rPr>
            <a:t>Section, Madikeri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14"/>
  <sheetViews>
    <sheetView tabSelected="1" workbookViewId="0">
      <selection activeCell="B7" sqref="B7:B8"/>
    </sheetView>
  </sheetViews>
  <sheetFormatPr defaultRowHeight="12.75" x14ac:dyDescent="0.2"/>
  <cols>
    <col min="1" max="1" width="8.140625" style="4" customWidth="1"/>
    <col min="2" max="2" width="55.85546875" style="4" customWidth="1"/>
    <col min="3" max="3" width="14.42578125" style="284" customWidth="1"/>
    <col min="4" max="4" width="10.7109375" style="4" bestFit="1" customWidth="1"/>
    <col min="5" max="5" width="13.85546875" style="4" customWidth="1"/>
    <col min="6" max="6" width="18.85546875" style="4" customWidth="1"/>
    <col min="7" max="7" width="12.85546875" style="4" customWidth="1"/>
    <col min="8" max="8" width="16.7109375" style="4" customWidth="1"/>
    <col min="9" max="15" width="9.140625" style="4" hidden="1" customWidth="1"/>
    <col min="16" max="256" width="9.140625" style="4"/>
    <col min="257" max="257" width="8.140625" style="4" customWidth="1"/>
    <col min="258" max="258" width="55.85546875" style="4" customWidth="1"/>
    <col min="259" max="259" width="14.42578125" style="4" customWidth="1"/>
    <col min="260" max="260" width="10.7109375" style="4" bestFit="1" customWidth="1"/>
    <col min="261" max="261" width="13.85546875" style="4" customWidth="1"/>
    <col min="262" max="262" width="18.85546875" style="4" customWidth="1"/>
    <col min="263" max="263" width="12.85546875" style="4" customWidth="1"/>
    <col min="264" max="264" width="16.7109375" style="4" customWidth="1"/>
    <col min="265" max="271" width="0" style="4" hidden="1" customWidth="1"/>
    <col min="272" max="512" width="9.140625" style="4"/>
    <col min="513" max="513" width="8.140625" style="4" customWidth="1"/>
    <col min="514" max="514" width="55.85546875" style="4" customWidth="1"/>
    <col min="515" max="515" width="14.42578125" style="4" customWidth="1"/>
    <col min="516" max="516" width="10.7109375" style="4" bestFit="1" customWidth="1"/>
    <col min="517" max="517" width="13.85546875" style="4" customWidth="1"/>
    <col min="518" max="518" width="18.85546875" style="4" customWidth="1"/>
    <col min="519" max="519" width="12.85546875" style="4" customWidth="1"/>
    <col min="520" max="520" width="16.7109375" style="4" customWidth="1"/>
    <col min="521" max="527" width="0" style="4" hidden="1" customWidth="1"/>
    <col min="528" max="768" width="9.140625" style="4"/>
    <col min="769" max="769" width="8.140625" style="4" customWidth="1"/>
    <col min="770" max="770" width="55.85546875" style="4" customWidth="1"/>
    <col min="771" max="771" width="14.42578125" style="4" customWidth="1"/>
    <col min="772" max="772" width="10.7109375" style="4" bestFit="1" customWidth="1"/>
    <col min="773" max="773" width="13.85546875" style="4" customWidth="1"/>
    <col min="774" max="774" width="18.85546875" style="4" customWidth="1"/>
    <col min="775" max="775" width="12.85546875" style="4" customWidth="1"/>
    <col min="776" max="776" width="16.7109375" style="4" customWidth="1"/>
    <col min="777" max="783" width="0" style="4" hidden="1" customWidth="1"/>
    <col min="784" max="1024" width="9.140625" style="4"/>
    <col min="1025" max="1025" width="8.140625" style="4" customWidth="1"/>
    <col min="1026" max="1026" width="55.85546875" style="4" customWidth="1"/>
    <col min="1027" max="1027" width="14.42578125" style="4" customWidth="1"/>
    <col min="1028" max="1028" width="10.7109375" style="4" bestFit="1" customWidth="1"/>
    <col min="1029" max="1029" width="13.85546875" style="4" customWidth="1"/>
    <col min="1030" max="1030" width="18.85546875" style="4" customWidth="1"/>
    <col min="1031" max="1031" width="12.85546875" style="4" customWidth="1"/>
    <col min="1032" max="1032" width="16.7109375" style="4" customWidth="1"/>
    <col min="1033" max="1039" width="0" style="4" hidden="1" customWidth="1"/>
    <col min="1040" max="1280" width="9.140625" style="4"/>
    <col min="1281" max="1281" width="8.140625" style="4" customWidth="1"/>
    <col min="1282" max="1282" width="55.85546875" style="4" customWidth="1"/>
    <col min="1283" max="1283" width="14.42578125" style="4" customWidth="1"/>
    <col min="1284" max="1284" width="10.7109375" style="4" bestFit="1" customWidth="1"/>
    <col min="1285" max="1285" width="13.85546875" style="4" customWidth="1"/>
    <col min="1286" max="1286" width="18.85546875" style="4" customWidth="1"/>
    <col min="1287" max="1287" width="12.85546875" style="4" customWidth="1"/>
    <col min="1288" max="1288" width="16.7109375" style="4" customWidth="1"/>
    <col min="1289" max="1295" width="0" style="4" hidden="1" customWidth="1"/>
    <col min="1296" max="1536" width="9.140625" style="4"/>
    <col min="1537" max="1537" width="8.140625" style="4" customWidth="1"/>
    <col min="1538" max="1538" width="55.85546875" style="4" customWidth="1"/>
    <col min="1539" max="1539" width="14.42578125" style="4" customWidth="1"/>
    <col min="1540" max="1540" width="10.7109375" style="4" bestFit="1" customWidth="1"/>
    <col min="1541" max="1541" width="13.85546875" style="4" customWidth="1"/>
    <col min="1542" max="1542" width="18.85546875" style="4" customWidth="1"/>
    <col min="1543" max="1543" width="12.85546875" style="4" customWidth="1"/>
    <col min="1544" max="1544" width="16.7109375" style="4" customWidth="1"/>
    <col min="1545" max="1551" width="0" style="4" hidden="1" customWidth="1"/>
    <col min="1552" max="1792" width="9.140625" style="4"/>
    <col min="1793" max="1793" width="8.140625" style="4" customWidth="1"/>
    <col min="1794" max="1794" width="55.85546875" style="4" customWidth="1"/>
    <col min="1795" max="1795" width="14.42578125" style="4" customWidth="1"/>
    <col min="1796" max="1796" width="10.7109375" style="4" bestFit="1" customWidth="1"/>
    <col min="1797" max="1797" width="13.85546875" style="4" customWidth="1"/>
    <col min="1798" max="1798" width="18.85546875" style="4" customWidth="1"/>
    <col min="1799" max="1799" width="12.85546875" style="4" customWidth="1"/>
    <col min="1800" max="1800" width="16.7109375" style="4" customWidth="1"/>
    <col min="1801" max="1807" width="0" style="4" hidden="1" customWidth="1"/>
    <col min="1808" max="2048" width="9.140625" style="4"/>
    <col min="2049" max="2049" width="8.140625" style="4" customWidth="1"/>
    <col min="2050" max="2050" width="55.85546875" style="4" customWidth="1"/>
    <col min="2051" max="2051" width="14.42578125" style="4" customWidth="1"/>
    <col min="2052" max="2052" width="10.7109375" style="4" bestFit="1" customWidth="1"/>
    <col min="2053" max="2053" width="13.85546875" style="4" customWidth="1"/>
    <col min="2054" max="2054" width="18.85546875" style="4" customWidth="1"/>
    <col min="2055" max="2055" width="12.85546875" style="4" customWidth="1"/>
    <col min="2056" max="2056" width="16.7109375" style="4" customWidth="1"/>
    <col min="2057" max="2063" width="0" style="4" hidden="1" customWidth="1"/>
    <col min="2064" max="2304" width="9.140625" style="4"/>
    <col min="2305" max="2305" width="8.140625" style="4" customWidth="1"/>
    <col min="2306" max="2306" width="55.85546875" style="4" customWidth="1"/>
    <col min="2307" max="2307" width="14.42578125" style="4" customWidth="1"/>
    <col min="2308" max="2308" width="10.7109375" style="4" bestFit="1" customWidth="1"/>
    <col min="2309" max="2309" width="13.85546875" style="4" customWidth="1"/>
    <col min="2310" max="2310" width="18.85546875" style="4" customWidth="1"/>
    <col min="2311" max="2311" width="12.85546875" style="4" customWidth="1"/>
    <col min="2312" max="2312" width="16.7109375" style="4" customWidth="1"/>
    <col min="2313" max="2319" width="0" style="4" hidden="1" customWidth="1"/>
    <col min="2320" max="2560" width="9.140625" style="4"/>
    <col min="2561" max="2561" width="8.140625" style="4" customWidth="1"/>
    <col min="2562" max="2562" width="55.85546875" style="4" customWidth="1"/>
    <col min="2563" max="2563" width="14.42578125" style="4" customWidth="1"/>
    <col min="2564" max="2564" width="10.7109375" style="4" bestFit="1" customWidth="1"/>
    <col min="2565" max="2565" width="13.85546875" style="4" customWidth="1"/>
    <col min="2566" max="2566" width="18.85546875" style="4" customWidth="1"/>
    <col min="2567" max="2567" width="12.85546875" style="4" customWidth="1"/>
    <col min="2568" max="2568" width="16.7109375" style="4" customWidth="1"/>
    <col min="2569" max="2575" width="0" style="4" hidden="1" customWidth="1"/>
    <col min="2576" max="2816" width="9.140625" style="4"/>
    <col min="2817" max="2817" width="8.140625" style="4" customWidth="1"/>
    <col min="2818" max="2818" width="55.85546875" style="4" customWidth="1"/>
    <col min="2819" max="2819" width="14.42578125" style="4" customWidth="1"/>
    <col min="2820" max="2820" width="10.7109375" style="4" bestFit="1" customWidth="1"/>
    <col min="2821" max="2821" width="13.85546875" style="4" customWidth="1"/>
    <col min="2822" max="2822" width="18.85546875" style="4" customWidth="1"/>
    <col min="2823" max="2823" width="12.85546875" style="4" customWidth="1"/>
    <col min="2824" max="2824" width="16.7109375" style="4" customWidth="1"/>
    <col min="2825" max="2831" width="0" style="4" hidden="1" customWidth="1"/>
    <col min="2832" max="3072" width="9.140625" style="4"/>
    <col min="3073" max="3073" width="8.140625" style="4" customWidth="1"/>
    <col min="3074" max="3074" width="55.85546875" style="4" customWidth="1"/>
    <col min="3075" max="3075" width="14.42578125" style="4" customWidth="1"/>
    <col min="3076" max="3076" width="10.7109375" style="4" bestFit="1" customWidth="1"/>
    <col min="3077" max="3077" width="13.85546875" style="4" customWidth="1"/>
    <col min="3078" max="3078" width="18.85546875" style="4" customWidth="1"/>
    <col min="3079" max="3079" width="12.85546875" style="4" customWidth="1"/>
    <col min="3080" max="3080" width="16.7109375" style="4" customWidth="1"/>
    <col min="3081" max="3087" width="0" style="4" hidden="1" customWidth="1"/>
    <col min="3088" max="3328" width="9.140625" style="4"/>
    <col min="3329" max="3329" width="8.140625" style="4" customWidth="1"/>
    <col min="3330" max="3330" width="55.85546875" style="4" customWidth="1"/>
    <col min="3331" max="3331" width="14.42578125" style="4" customWidth="1"/>
    <col min="3332" max="3332" width="10.7109375" style="4" bestFit="1" customWidth="1"/>
    <col min="3333" max="3333" width="13.85546875" style="4" customWidth="1"/>
    <col min="3334" max="3334" width="18.85546875" style="4" customWidth="1"/>
    <col min="3335" max="3335" width="12.85546875" style="4" customWidth="1"/>
    <col min="3336" max="3336" width="16.7109375" style="4" customWidth="1"/>
    <col min="3337" max="3343" width="0" style="4" hidden="1" customWidth="1"/>
    <col min="3344" max="3584" width="9.140625" style="4"/>
    <col min="3585" max="3585" width="8.140625" style="4" customWidth="1"/>
    <col min="3586" max="3586" width="55.85546875" style="4" customWidth="1"/>
    <col min="3587" max="3587" width="14.42578125" style="4" customWidth="1"/>
    <col min="3588" max="3588" width="10.7109375" style="4" bestFit="1" customWidth="1"/>
    <col min="3589" max="3589" width="13.85546875" style="4" customWidth="1"/>
    <col min="3590" max="3590" width="18.85546875" style="4" customWidth="1"/>
    <col min="3591" max="3591" width="12.85546875" style="4" customWidth="1"/>
    <col min="3592" max="3592" width="16.7109375" style="4" customWidth="1"/>
    <col min="3593" max="3599" width="0" style="4" hidden="1" customWidth="1"/>
    <col min="3600" max="3840" width="9.140625" style="4"/>
    <col min="3841" max="3841" width="8.140625" style="4" customWidth="1"/>
    <col min="3842" max="3842" width="55.85546875" style="4" customWidth="1"/>
    <col min="3843" max="3843" width="14.42578125" style="4" customWidth="1"/>
    <col min="3844" max="3844" width="10.7109375" style="4" bestFit="1" customWidth="1"/>
    <col min="3845" max="3845" width="13.85546875" style="4" customWidth="1"/>
    <col min="3846" max="3846" width="18.85546875" style="4" customWidth="1"/>
    <col min="3847" max="3847" width="12.85546875" style="4" customWidth="1"/>
    <col min="3848" max="3848" width="16.7109375" style="4" customWidth="1"/>
    <col min="3849" max="3855" width="0" style="4" hidden="1" customWidth="1"/>
    <col min="3856" max="4096" width="9.140625" style="4"/>
    <col min="4097" max="4097" width="8.140625" style="4" customWidth="1"/>
    <col min="4098" max="4098" width="55.85546875" style="4" customWidth="1"/>
    <col min="4099" max="4099" width="14.42578125" style="4" customWidth="1"/>
    <col min="4100" max="4100" width="10.7109375" style="4" bestFit="1" customWidth="1"/>
    <col min="4101" max="4101" width="13.85546875" style="4" customWidth="1"/>
    <col min="4102" max="4102" width="18.85546875" style="4" customWidth="1"/>
    <col min="4103" max="4103" width="12.85546875" style="4" customWidth="1"/>
    <col min="4104" max="4104" width="16.7109375" style="4" customWidth="1"/>
    <col min="4105" max="4111" width="0" style="4" hidden="1" customWidth="1"/>
    <col min="4112" max="4352" width="9.140625" style="4"/>
    <col min="4353" max="4353" width="8.140625" style="4" customWidth="1"/>
    <col min="4354" max="4354" width="55.85546875" style="4" customWidth="1"/>
    <col min="4355" max="4355" width="14.42578125" style="4" customWidth="1"/>
    <col min="4356" max="4356" width="10.7109375" style="4" bestFit="1" customWidth="1"/>
    <col min="4357" max="4357" width="13.85546875" style="4" customWidth="1"/>
    <col min="4358" max="4358" width="18.85546875" style="4" customWidth="1"/>
    <col min="4359" max="4359" width="12.85546875" style="4" customWidth="1"/>
    <col min="4360" max="4360" width="16.7109375" style="4" customWidth="1"/>
    <col min="4361" max="4367" width="0" style="4" hidden="1" customWidth="1"/>
    <col min="4368" max="4608" width="9.140625" style="4"/>
    <col min="4609" max="4609" width="8.140625" style="4" customWidth="1"/>
    <col min="4610" max="4610" width="55.85546875" style="4" customWidth="1"/>
    <col min="4611" max="4611" width="14.42578125" style="4" customWidth="1"/>
    <col min="4612" max="4612" width="10.7109375" style="4" bestFit="1" customWidth="1"/>
    <col min="4613" max="4613" width="13.85546875" style="4" customWidth="1"/>
    <col min="4614" max="4614" width="18.85546875" style="4" customWidth="1"/>
    <col min="4615" max="4615" width="12.85546875" style="4" customWidth="1"/>
    <col min="4616" max="4616" width="16.7109375" style="4" customWidth="1"/>
    <col min="4617" max="4623" width="0" style="4" hidden="1" customWidth="1"/>
    <col min="4624" max="4864" width="9.140625" style="4"/>
    <col min="4865" max="4865" width="8.140625" style="4" customWidth="1"/>
    <col min="4866" max="4866" width="55.85546875" style="4" customWidth="1"/>
    <col min="4867" max="4867" width="14.42578125" style="4" customWidth="1"/>
    <col min="4868" max="4868" width="10.7109375" style="4" bestFit="1" customWidth="1"/>
    <col min="4869" max="4869" width="13.85546875" style="4" customWidth="1"/>
    <col min="4870" max="4870" width="18.85546875" style="4" customWidth="1"/>
    <col min="4871" max="4871" width="12.85546875" style="4" customWidth="1"/>
    <col min="4872" max="4872" width="16.7109375" style="4" customWidth="1"/>
    <col min="4873" max="4879" width="0" style="4" hidden="1" customWidth="1"/>
    <col min="4880" max="5120" width="9.140625" style="4"/>
    <col min="5121" max="5121" width="8.140625" style="4" customWidth="1"/>
    <col min="5122" max="5122" width="55.85546875" style="4" customWidth="1"/>
    <col min="5123" max="5123" width="14.42578125" style="4" customWidth="1"/>
    <col min="5124" max="5124" width="10.7109375" style="4" bestFit="1" customWidth="1"/>
    <col min="5125" max="5125" width="13.85546875" style="4" customWidth="1"/>
    <col min="5126" max="5126" width="18.85546875" style="4" customWidth="1"/>
    <col min="5127" max="5127" width="12.85546875" style="4" customWidth="1"/>
    <col min="5128" max="5128" width="16.7109375" style="4" customWidth="1"/>
    <col min="5129" max="5135" width="0" style="4" hidden="1" customWidth="1"/>
    <col min="5136" max="5376" width="9.140625" style="4"/>
    <col min="5377" max="5377" width="8.140625" style="4" customWidth="1"/>
    <col min="5378" max="5378" width="55.85546875" style="4" customWidth="1"/>
    <col min="5379" max="5379" width="14.42578125" style="4" customWidth="1"/>
    <col min="5380" max="5380" width="10.7109375" style="4" bestFit="1" customWidth="1"/>
    <col min="5381" max="5381" width="13.85546875" style="4" customWidth="1"/>
    <col min="5382" max="5382" width="18.85546875" style="4" customWidth="1"/>
    <col min="5383" max="5383" width="12.85546875" style="4" customWidth="1"/>
    <col min="5384" max="5384" width="16.7109375" style="4" customWidth="1"/>
    <col min="5385" max="5391" width="0" style="4" hidden="1" customWidth="1"/>
    <col min="5392" max="5632" width="9.140625" style="4"/>
    <col min="5633" max="5633" width="8.140625" style="4" customWidth="1"/>
    <col min="5634" max="5634" width="55.85546875" style="4" customWidth="1"/>
    <col min="5635" max="5635" width="14.42578125" style="4" customWidth="1"/>
    <col min="5636" max="5636" width="10.7109375" style="4" bestFit="1" customWidth="1"/>
    <col min="5637" max="5637" width="13.85546875" style="4" customWidth="1"/>
    <col min="5638" max="5638" width="18.85546875" style="4" customWidth="1"/>
    <col min="5639" max="5639" width="12.85546875" style="4" customWidth="1"/>
    <col min="5640" max="5640" width="16.7109375" style="4" customWidth="1"/>
    <col min="5641" max="5647" width="0" style="4" hidden="1" customWidth="1"/>
    <col min="5648" max="5888" width="9.140625" style="4"/>
    <col min="5889" max="5889" width="8.140625" style="4" customWidth="1"/>
    <col min="5890" max="5890" width="55.85546875" style="4" customWidth="1"/>
    <col min="5891" max="5891" width="14.42578125" style="4" customWidth="1"/>
    <col min="5892" max="5892" width="10.7109375" style="4" bestFit="1" customWidth="1"/>
    <col min="5893" max="5893" width="13.85546875" style="4" customWidth="1"/>
    <col min="5894" max="5894" width="18.85546875" style="4" customWidth="1"/>
    <col min="5895" max="5895" width="12.85546875" style="4" customWidth="1"/>
    <col min="5896" max="5896" width="16.7109375" style="4" customWidth="1"/>
    <col min="5897" max="5903" width="0" style="4" hidden="1" customWidth="1"/>
    <col min="5904" max="6144" width="9.140625" style="4"/>
    <col min="6145" max="6145" width="8.140625" style="4" customWidth="1"/>
    <col min="6146" max="6146" width="55.85546875" style="4" customWidth="1"/>
    <col min="6147" max="6147" width="14.42578125" style="4" customWidth="1"/>
    <col min="6148" max="6148" width="10.7109375" style="4" bestFit="1" customWidth="1"/>
    <col min="6149" max="6149" width="13.85546875" style="4" customWidth="1"/>
    <col min="6150" max="6150" width="18.85546875" style="4" customWidth="1"/>
    <col min="6151" max="6151" width="12.85546875" style="4" customWidth="1"/>
    <col min="6152" max="6152" width="16.7109375" style="4" customWidth="1"/>
    <col min="6153" max="6159" width="0" style="4" hidden="1" customWidth="1"/>
    <col min="6160" max="6400" width="9.140625" style="4"/>
    <col min="6401" max="6401" width="8.140625" style="4" customWidth="1"/>
    <col min="6402" max="6402" width="55.85546875" style="4" customWidth="1"/>
    <col min="6403" max="6403" width="14.42578125" style="4" customWidth="1"/>
    <col min="6404" max="6404" width="10.7109375" style="4" bestFit="1" customWidth="1"/>
    <col min="6405" max="6405" width="13.85546875" style="4" customWidth="1"/>
    <col min="6406" max="6406" width="18.85546875" style="4" customWidth="1"/>
    <col min="6407" max="6407" width="12.85546875" style="4" customWidth="1"/>
    <col min="6408" max="6408" width="16.7109375" style="4" customWidth="1"/>
    <col min="6409" max="6415" width="0" style="4" hidden="1" customWidth="1"/>
    <col min="6416" max="6656" width="9.140625" style="4"/>
    <col min="6657" max="6657" width="8.140625" style="4" customWidth="1"/>
    <col min="6658" max="6658" width="55.85546875" style="4" customWidth="1"/>
    <col min="6659" max="6659" width="14.42578125" style="4" customWidth="1"/>
    <col min="6660" max="6660" width="10.7109375" style="4" bestFit="1" customWidth="1"/>
    <col min="6661" max="6661" width="13.85546875" style="4" customWidth="1"/>
    <col min="6662" max="6662" width="18.85546875" style="4" customWidth="1"/>
    <col min="6663" max="6663" width="12.85546875" style="4" customWidth="1"/>
    <col min="6664" max="6664" width="16.7109375" style="4" customWidth="1"/>
    <col min="6665" max="6671" width="0" style="4" hidden="1" customWidth="1"/>
    <col min="6672" max="6912" width="9.140625" style="4"/>
    <col min="6913" max="6913" width="8.140625" style="4" customWidth="1"/>
    <col min="6914" max="6914" width="55.85546875" style="4" customWidth="1"/>
    <col min="6915" max="6915" width="14.42578125" style="4" customWidth="1"/>
    <col min="6916" max="6916" width="10.7109375" style="4" bestFit="1" customWidth="1"/>
    <col min="6917" max="6917" width="13.85546875" style="4" customWidth="1"/>
    <col min="6918" max="6918" width="18.85546875" style="4" customWidth="1"/>
    <col min="6919" max="6919" width="12.85546875" style="4" customWidth="1"/>
    <col min="6920" max="6920" width="16.7109375" style="4" customWidth="1"/>
    <col min="6921" max="6927" width="0" style="4" hidden="1" customWidth="1"/>
    <col min="6928" max="7168" width="9.140625" style="4"/>
    <col min="7169" max="7169" width="8.140625" style="4" customWidth="1"/>
    <col min="7170" max="7170" width="55.85546875" style="4" customWidth="1"/>
    <col min="7171" max="7171" width="14.42578125" style="4" customWidth="1"/>
    <col min="7172" max="7172" width="10.7109375" style="4" bestFit="1" customWidth="1"/>
    <col min="7173" max="7173" width="13.85546875" style="4" customWidth="1"/>
    <col min="7174" max="7174" width="18.85546875" style="4" customWidth="1"/>
    <col min="7175" max="7175" width="12.85546875" style="4" customWidth="1"/>
    <col min="7176" max="7176" width="16.7109375" style="4" customWidth="1"/>
    <col min="7177" max="7183" width="0" style="4" hidden="1" customWidth="1"/>
    <col min="7184" max="7424" width="9.140625" style="4"/>
    <col min="7425" max="7425" width="8.140625" style="4" customWidth="1"/>
    <col min="7426" max="7426" width="55.85546875" style="4" customWidth="1"/>
    <col min="7427" max="7427" width="14.42578125" style="4" customWidth="1"/>
    <col min="7428" max="7428" width="10.7109375" style="4" bestFit="1" customWidth="1"/>
    <col min="7429" max="7429" width="13.85546875" style="4" customWidth="1"/>
    <col min="7430" max="7430" width="18.85546875" style="4" customWidth="1"/>
    <col min="7431" max="7431" width="12.85546875" style="4" customWidth="1"/>
    <col min="7432" max="7432" width="16.7109375" style="4" customWidth="1"/>
    <col min="7433" max="7439" width="0" style="4" hidden="1" customWidth="1"/>
    <col min="7440" max="7680" width="9.140625" style="4"/>
    <col min="7681" max="7681" width="8.140625" style="4" customWidth="1"/>
    <col min="7682" max="7682" width="55.85546875" style="4" customWidth="1"/>
    <col min="7683" max="7683" width="14.42578125" style="4" customWidth="1"/>
    <col min="7684" max="7684" width="10.7109375" style="4" bestFit="1" customWidth="1"/>
    <col min="7685" max="7685" width="13.85546875" style="4" customWidth="1"/>
    <col min="7686" max="7686" width="18.85546875" style="4" customWidth="1"/>
    <col min="7687" max="7687" width="12.85546875" style="4" customWidth="1"/>
    <col min="7688" max="7688" width="16.7109375" style="4" customWidth="1"/>
    <col min="7689" max="7695" width="0" style="4" hidden="1" customWidth="1"/>
    <col min="7696" max="7936" width="9.140625" style="4"/>
    <col min="7937" max="7937" width="8.140625" style="4" customWidth="1"/>
    <col min="7938" max="7938" width="55.85546875" style="4" customWidth="1"/>
    <col min="7939" max="7939" width="14.42578125" style="4" customWidth="1"/>
    <col min="7940" max="7940" width="10.7109375" style="4" bestFit="1" customWidth="1"/>
    <col min="7941" max="7941" width="13.85546875" style="4" customWidth="1"/>
    <col min="7942" max="7942" width="18.85546875" style="4" customWidth="1"/>
    <col min="7943" max="7943" width="12.85546875" style="4" customWidth="1"/>
    <col min="7944" max="7944" width="16.7109375" style="4" customWidth="1"/>
    <col min="7945" max="7951" width="0" style="4" hidden="1" customWidth="1"/>
    <col min="7952" max="8192" width="9.140625" style="4"/>
    <col min="8193" max="8193" width="8.140625" style="4" customWidth="1"/>
    <col min="8194" max="8194" width="55.85546875" style="4" customWidth="1"/>
    <col min="8195" max="8195" width="14.42578125" style="4" customWidth="1"/>
    <col min="8196" max="8196" width="10.7109375" style="4" bestFit="1" customWidth="1"/>
    <col min="8197" max="8197" width="13.85546875" style="4" customWidth="1"/>
    <col min="8198" max="8198" width="18.85546875" style="4" customWidth="1"/>
    <col min="8199" max="8199" width="12.85546875" style="4" customWidth="1"/>
    <col min="8200" max="8200" width="16.7109375" style="4" customWidth="1"/>
    <col min="8201" max="8207" width="0" style="4" hidden="1" customWidth="1"/>
    <col min="8208" max="8448" width="9.140625" style="4"/>
    <col min="8449" max="8449" width="8.140625" style="4" customWidth="1"/>
    <col min="8450" max="8450" width="55.85546875" style="4" customWidth="1"/>
    <col min="8451" max="8451" width="14.42578125" style="4" customWidth="1"/>
    <col min="8452" max="8452" width="10.7109375" style="4" bestFit="1" customWidth="1"/>
    <col min="8453" max="8453" width="13.85546875" style="4" customWidth="1"/>
    <col min="8454" max="8454" width="18.85546875" style="4" customWidth="1"/>
    <col min="8455" max="8455" width="12.85546875" style="4" customWidth="1"/>
    <col min="8456" max="8456" width="16.7109375" style="4" customWidth="1"/>
    <col min="8457" max="8463" width="0" style="4" hidden="1" customWidth="1"/>
    <col min="8464" max="8704" width="9.140625" style="4"/>
    <col min="8705" max="8705" width="8.140625" style="4" customWidth="1"/>
    <col min="8706" max="8706" width="55.85546875" style="4" customWidth="1"/>
    <col min="8707" max="8707" width="14.42578125" style="4" customWidth="1"/>
    <col min="8708" max="8708" width="10.7109375" style="4" bestFit="1" customWidth="1"/>
    <col min="8709" max="8709" width="13.85546875" style="4" customWidth="1"/>
    <col min="8710" max="8710" width="18.85546875" style="4" customWidth="1"/>
    <col min="8711" max="8711" width="12.85546875" style="4" customWidth="1"/>
    <col min="8712" max="8712" width="16.7109375" style="4" customWidth="1"/>
    <col min="8713" max="8719" width="0" style="4" hidden="1" customWidth="1"/>
    <col min="8720" max="8960" width="9.140625" style="4"/>
    <col min="8961" max="8961" width="8.140625" style="4" customWidth="1"/>
    <col min="8962" max="8962" width="55.85546875" style="4" customWidth="1"/>
    <col min="8963" max="8963" width="14.42578125" style="4" customWidth="1"/>
    <col min="8964" max="8964" width="10.7109375" style="4" bestFit="1" customWidth="1"/>
    <col min="8965" max="8965" width="13.85546875" style="4" customWidth="1"/>
    <col min="8966" max="8966" width="18.85546875" style="4" customWidth="1"/>
    <col min="8967" max="8967" width="12.85546875" style="4" customWidth="1"/>
    <col min="8968" max="8968" width="16.7109375" style="4" customWidth="1"/>
    <col min="8969" max="8975" width="0" style="4" hidden="1" customWidth="1"/>
    <col min="8976" max="9216" width="9.140625" style="4"/>
    <col min="9217" max="9217" width="8.140625" style="4" customWidth="1"/>
    <col min="9218" max="9218" width="55.85546875" style="4" customWidth="1"/>
    <col min="9219" max="9219" width="14.42578125" style="4" customWidth="1"/>
    <col min="9220" max="9220" width="10.7109375" style="4" bestFit="1" customWidth="1"/>
    <col min="9221" max="9221" width="13.85546875" style="4" customWidth="1"/>
    <col min="9222" max="9222" width="18.85546875" style="4" customWidth="1"/>
    <col min="9223" max="9223" width="12.85546875" style="4" customWidth="1"/>
    <col min="9224" max="9224" width="16.7109375" style="4" customWidth="1"/>
    <col min="9225" max="9231" width="0" style="4" hidden="1" customWidth="1"/>
    <col min="9232" max="9472" width="9.140625" style="4"/>
    <col min="9473" max="9473" width="8.140625" style="4" customWidth="1"/>
    <col min="9474" max="9474" width="55.85546875" style="4" customWidth="1"/>
    <col min="9475" max="9475" width="14.42578125" style="4" customWidth="1"/>
    <col min="9476" max="9476" width="10.7109375" style="4" bestFit="1" customWidth="1"/>
    <col min="9477" max="9477" width="13.85546875" style="4" customWidth="1"/>
    <col min="9478" max="9478" width="18.85546875" style="4" customWidth="1"/>
    <col min="9479" max="9479" width="12.85546875" style="4" customWidth="1"/>
    <col min="9480" max="9480" width="16.7109375" style="4" customWidth="1"/>
    <col min="9481" max="9487" width="0" style="4" hidden="1" customWidth="1"/>
    <col min="9488" max="9728" width="9.140625" style="4"/>
    <col min="9729" max="9729" width="8.140625" style="4" customWidth="1"/>
    <col min="9730" max="9730" width="55.85546875" style="4" customWidth="1"/>
    <col min="9731" max="9731" width="14.42578125" style="4" customWidth="1"/>
    <col min="9732" max="9732" width="10.7109375" style="4" bestFit="1" customWidth="1"/>
    <col min="9733" max="9733" width="13.85546875" style="4" customWidth="1"/>
    <col min="9734" max="9734" width="18.85546875" style="4" customWidth="1"/>
    <col min="9735" max="9735" width="12.85546875" style="4" customWidth="1"/>
    <col min="9736" max="9736" width="16.7109375" style="4" customWidth="1"/>
    <col min="9737" max="9743" width="0" style="4" hidden="1" customWidth="1"/>
    <col min="9744" max="9984" width="9.140625" style="4"/>
    <col min="9985" max="9985" width="8.140625" style="4" customWidth="1"/>
    <col min="9986" max="9986" width="55.85546875" style="4" customWidth="1"/>
    <col min="9987" max="9987" width="14.42578125" style="4" customWidth="1"/>
    <col min="9988" max="9988" width="10.7109375" style="4" bestFit="1" customWidth="1"/>
    <col min="9989" max="9989" width="13.85546875" style="4" customWidth="1"/>
    <col min="9990" max="9990" width="18.85546875" style="4" customWidth="1"/>
    <col min="9991" max="9991" width="12.85546875" style="4" customWidth="1"/>
    <col min="9992" max="9992" width="16.7109375" style="4" customWidth="1"/>
    <col min="9993" max="9999" width="0" style="4" hidden="1" customWidth="1"/>
    <col min="10000" max="10240" width="9.140625" style="4"/>
    <col min="10241" max="10241" width="8.140625" style="4" customWidth="1"/>
    <col min="10242" max="10242" width="55.85546875" style="4" customWidth="1"/>
    <col min="10243" max="10243" width="14.42578125" style="4" customWidth="1"/>
    <col min="10244" max="10244" width="10.7109375" style="4" bestFit="1" customWidth="1"/>
    <col min="10245" max="10245" width="13.85546875" style="4" customWidth="1"/>
    <col min="10246" max="10246" width="18.85546875" style="4" customWidth="1"/>
    <col min="10247" max="10247" width="12.85546875" style="4" customWidth="1"/>
    <col min="10248" max="10248" width="16.7109375" style="4" customWidth="1"/>
    <col min="10249" max="10255" width="0" style="4" hidden="1" customWidth="1"/>
    <col min="10256" max="10496" width="9.140625" style="4"/>
    <col min="10497" max="10497" width="8.140625" style="4" customWidth="1"/>
    <col min="10498" max="10498" width="55.85546875" style="4" customWidth="1"/>
    <col min="10499" max="10499" width="14.42578125" style="4" customWidth="1"/>
    <col min="10500" max="10500" width="10.7109375" style="4" bestFit="1" customWidth="1"/>
    <col min="10501" max="10501" width="13.85546875" style="4" customWidth="1"/>
    <col min="10502" max="10502" width="18.85546875" style="4" customWidth="1"/>
    <col min="10503" max="10503" width="12.85546875" style="4" customWidth="1"/>
    <col min="10504" max="10504" width="16.7109375" style="4" customWidth="1"/>
    <col min="10505" max="10511" width="0" style="4" hidden="1" customWidth="1"/>
    <col min="10512" max="10752" width="9.140625" style="4"/>
    <col min="10753" max="10753" width="8.140625" style="4" customWidth="1"/>
    <col min="10754" max="10754" width="55.85546875" style="4" customWidth="1"/>
    <col min="10755" max="10755" width="14.42578125" style="4" customWidth="1"/>
    <col min="10756" max="10756" width="10.7109375" style="4" bestFit="1" customWidth="1"/>
    <col min="10757" max="10757" width="13.85546875" style="4" customWidth="1"/>
    <col min="10758" max="10758" width="18.85546875" style="4" customWidth="1"/>
    <col min="10759" max="10759" width="12.85546875" style="4" customWidth="1"/>
    <col min="10760" max="10760" width="16.7109375" style="4" customWidth="1"/>
    <col min="10761" max="10767" width="0" style="4" hidden="1" customWidth="1"/>
    <col min="10768" max="11008" width="9.140625" style="4"/>
    <col min="11009" max="11009" width="8.140625" style="4" customWidth="1"/>
    <col min="11010" max="11010" width="55.85546875" style="4" customWidth="1"/>
    <col min="11011" max="11011" width="14.42578125" style="4" customWidth="1"/>
    <col min="11012" max="11012" width="10.7109375" style="4" bestFit="1" customWidth="1"/>
    <col min="11013" max="11013" width="13.85546875" style="4" customWidth="1"/>
    <col min="11014" max="11014" width="18.85546875" style="4" customWidth="1"/>
    <col min="11015" max="11015" width="12.85546875" style="4" customWidth="1"/>
    <col min="11016" max="11016" width="16.7109375" style="4" customWidth="1"/>
    <col min="11017" max="11023" width="0" style="4" hidden="1" customWidth="1"/>
    <col min="11024" max="11264" width="9.140625" style="4"/>
    <col min="11265" max="11265" width="8.140625" style="4" customWidth="1"/>
    <col min="11266" max="11266" width="55.85546875" style="4" customWidth="1"/>
    <col min="11267" max="11267" width="14.42578125" style="4" customWidth="1"/>
    <col min="11268" max="11268" width="10.7109375" style="4" bestFit="1" customWidth="1"/>
    <col min="11269" max="11269" width="13.85546875" style="4" customWidth="1"/>
    <col min="11270" max="11270" width="18.85546875" style="4" customWidth="1"/>
    <col min="11271" max="11271" width="12.85546875" style="4" customWidth="1"/>
    <col min="11272" max="11272" width="16.7109375" style="4" customWidth="1"/>
    <col min="11273" max="11279" width="0" style="4" hidden="1" customWidth="1"/>
    <col min="11280" max="11520" width="9.140625" style="4"/>
    <col min="11521" max="11521" width="8.140625" style="4" customWidth="1"/>
    <col min="11522" max="11522" width="55.85546875" style="4" customWidth="1"/>
    <col min="11523" max="11523" width="14.42578125" style="4" customWidth="1"/>
    <col min="11524" max="11524" width="10.7109375" style="4" bestFit="1" customWidth="1"/>
    <col min="11525" max="11525" width="13.85546875" style="4" customWidth="1"/>
    <col min="11526" max="11526" width="18.85546875" style="4" customWidth="1"/>
    <col min="11527" max="11527" width="12.85546875" style="4" customWidth="1"/>
    <col min="11528" max="11528" width="16.7109375" style="4" customWidth="1"/>
    <col min="11529" max="11535" width="0" style="4" hidden="1" customWidth="1"/>
    <col min="11536" max="11776" width="9.140625" style="4"/>
    <col min="11777" max="11777" width="8.140625" style="4" customWidth="1"/>
    <col min="11778" max="11778" width="55.85546875" style="4" customWidth="1"/>
    <col min="11779" max="11779" width="14.42578125" style="4" customWidth="1"/>
    <col min="11780" max="11780" width="10.7109375" style="4" bestFit="1" customWidth="1"/>
    <col min="11781" max="11781" width="13.85546875" style="4" customWidth="1"/>
    <col min="11782" max="11782" width="18.85546875" style="4" customWidth="1"/>
    <col min="11783" max="11783" width="12.85546875" style="4" customWidth="1"/>
    <col min="11784" max="11784" width="16.7109375" style="4" customWidth="1"/>
    <col min="11785" max="11791" width="0" style="4" hidden="1" customWidth="1"/>
    <col min="11792" max="12032" width="9.140625" style="4"/>
    <col min="12033" max="12033" width="8.140625" style="4" customWidth="1"/>
    <col min="12034" max="12034" width="55.85546875" style="4" customWidth="1"/>
    <col min="12035" max="12035" width="14.42578125" style="4" customWidth="1"/>
    <col min="12036" max="12036" width="10.7109375" style="4" bestFit="1" customWidth="1"/>
    <col min="12037" max="12037" width="13.85546875" style="4" customWidth="1"/>
    <col min="12038" max="12038" width="18.85546875" style="4" customWidth="1"/>
    <col min="12039" max="12039" width="12.85546875" style="4" customWidth="1"/>
    <col min="12040" max="12040" width="16.7109375" style="4" customWidth="1"/>
    <col min="12041" max="12047" width="0" style="4" hidden="1" customWidth="1"/>
    <col min="12048" max="12288" width="9.140625" style="4"/>
    <col min="12289" max="12289" width="8.140625" style="4" customWidth="1"/>
    <col min="12290" max="12290" width="55.85546875" style="4" customWidth="1"/>
    <col min="12291" max="12291" width="14.42578125" style="4" customWidth="1"/>
    <col min="12292" max="12292" width="10.7109375" style="4" bestFit="1" customWidth="1"/>
    <col min="12293" max="12293" width="13.85546875" style="4" customWidth="1"/>
    <col min="12294" max="12294" width="18.85546875" style="4" customWidth="1"/>
    <col min="12295" max="12295" width="12.85546875" style="4" customWidth="1"/>
    <col min="12296" max="12296" width="16.7109375" style="4" customWidth="1"/>
    <col min="12297" max="12303" width="0" style="4" hidden="1" customWidth="1"/>
    <col min="12304" max="12544" width="9.140625" style="4"/>
    <col min="12545" max="12545" width="8.140625" style="4" customWidth="1"/>
    <col min="12546" max="12546" width="55.85546875" style="4" customWidth="1"/>
    <col min="12547" max="12547" width="14.42578125" style="4" customWidth="1"/>
    <col min="12548" max="12548" width="10.7109375" style="4" bestFit="1" customWidth="1"/>
    <col min="12549" max="12549" width="13.85546875" style="4" customWidth="1"/>
    <col min="12550" max="12550" width="18.85546875" style="4" customWidth="1"/>
    <col min="12551" max="12551" width="12.85546875" style="4" customWidth="1"/>
    <col min="12552" max="12552" width="16.7109375" style="4" customWidth="1"/>
    <col min="12553" max="12559" width="0" style="4" hidden="1" customWidth="1"/>
    <col min="12560" max="12800" width="9.140625" style="4"/>
    <col min="12801" max="12801" width="8.140625" style="4" customWidth="1"/>
    <col min="12802" max="12802" width="55.85546875" style="4" customWidth="1"/>
    <col min="12803" max="12803" width="14.42578125" style="4" customWidth="1"/>
    <col min="12804" max="12804" width="10.7109375" style="4" bestFit="1" customWidth="1"/>
    <col min="12805" max="12805" width="13.85546875" style="4" customWidth="1"/>
    <col min="12806" max="12806" width="18.85546875" style="4" customWidth="1"/>
    <col min="12807" max="12807" width="12.85546875" style="4" customWidth="1"/>
    <col min="12808" max="12808" width="16.7109375" style="4" customWidth="1"/>
    <col min="12809" max="12815" width="0" style="4" hidden="1" customWidth="1"/>
    <col min="12816" max="13056" width="9.140625" style="4"/>
    <col min="13057" max="13057" width="8.140625" style="4" customWidth="1"/>
    <col min="13058" max="13058" width="55.85546875" style="4" customWidth="1"/>
    <col min="13059" max="13059" width="14.42578125" style="4" customWidth="1"/>
    <col min="13060" max="13060" width="10.7109375" style="4" bestFit="1" customWidth="1"/>
    <col min="13061" max="13061" width="13.85546875" style="4" customWidth="1"/>
    <col min="13062" max="13062" width="18.85546875" style="4" customWidth="1"/>
    <col min="13063" max="13063" width="12.85546875" style="4" customWidth="1"/>
    <col min="13064" max="13064" width="16.7109375" style="4" customWidth="1"/>
    <col min="13065" max="13071" width="0" style="4" hidden="1" customWidth="1"/>
    <col min="13072" max="13312" width="9.140625" style="4"/>
    <col min="13313" max="13313" width="8.140625" style="4" customWidth="1"/>
    <col min="13314" max="13314" width="55.85546875" style="4" customWidth="1"/>
    <col min="13315" max="13315" width="14.42578125" style="4" customWidth="1"/>
    <col min="13316" max="13316" width="10.7109375" style="4" bestFit="1" customWidth="1"/>
    <col min="13317" max="13317" width="13.85546875" style="4" customWidth="1"/>
    <col min="13318" max="13318" width="18.85546875" style="4" customWidth="1"/>
    <col min="13319" max="13319" width="12.85546875" style="4" customWidth="1"/>
    <col min="13320" max="13320" width="16.7109375" style="4" customWidth="1"/>
    <col min="13321" max="13327" width="0" style="4" hidden="1" customWidth="1"/>
    <col min="13328" max="13568" width="9.140625" style="4"/>
    <col min="13569" max="13569" width="8.140625" style="4" customWidth="1"/>
    <col min="13570" max="13570" width="55.85546875" style="4" customWidth="1"/>
    <col min="13571" max="13571" width="14.42578125" style="4" customWidth="1"/>
    <col min="13572" max="13572" width="10.7109375" style="4" bestFit="1" customWidth="1"/>
    <col min="13573" max="13573" width="13.85546875" style="4" customWidth="1"/>
    <col min="13574" max="13574" width="18.85546875" style="4" customWidth="1"/>
    <col min="13575" max="13575" width="12.85546875" style="4" customWidth="1"/>
    <col min="13576" max="13576" width="16.7109375" style="4" customWidth="1"/>
    <col min="13577" max="13583" width="0" style="4" hidden="1" customWidth="1"/>
    <col min="13584" max="13824" width="9.140625" style="4"/>
    <col min="13825" max="13825" width="8.140625" style="4" customWidth="1"/>
    <col min="13826" max="13826" width="55.85546875" style="4" customWidth="1"/>
    <col min="13827" max="13827" width="14.42578125" style="4" customWidth="1"/>
    <col min="13828" max="13828" width="10.7109375" style="4" bestFit="1" customWidth="1"/>
    <col min="13829" max="13829" width="13.85546875" style="4" customWidth="1"/>
    <col min="13830" max="13830" width="18.85546875" style="4" customWidth="1"/>
    <col min="13831" max="13831" width="12.85546875" style="4" customWidth="1"/>
    <col min="13832" max="13832" width="16.7109375" style="4" customWidth="1"/>
    <col min="13833" max="13839" width="0" style="4" hidden="1" customWidth="1"/>
    <col min="13840" max="14080" width="9.140625" style="4"/>
    <col min="14081" max="14081" width="8.140625" style="4" customWidth="1"/>
    <col min="14082" max="14082" width="55.85546875" style="4" customWidth="1"/>
    <col min="14083" max="14083" width="14.42578125" style="4" customWidth="1"/>
    <col min="14084" max="14084" width="10.7109375" style="4" bestFit="1" customWidth="1"/>
    <col min="14085" max="14085" width="13.85546875" style="4" customWidth="1"/>
    <col min="14086" max="14086" width="18.85546875" style="4" customWidth="1"/>
    <col min="14087" max="14087" width="12.85546875" style="4" customWidth="1"/>
    <col min="14088" max="14088" width="16.7109375" style="4" customWidth="1"/>
    <col min="14089" max="14095" width="0" style="4" hidden="1" customWidth="1"/>
    <col min="14096" max="14336" width="9.140625" style="4"/>
    <col min="14337" max="14337" width="8.140625" style="4" customWidth="1"/>
    <col min="14338" max="14338" width="55.85546875" style="4" customWidth="1"/>
    <col min="14339" max="14339" width="14.42578125" style="4" customWidth="1"/>
    <col min="14340" max="14340" width="10.7109375" style="4" bestFit="1" customWidth="1"/>
    <col min="14341" max="14341" width="13.85546875" style="4" customWidth="1"/>
    <col min="14342" max="14342" width="18.85546875" style="4" customWidth="1"/>
    <col min="14343" max="14343" width="12.85546875" style="4" customWidth="1"/>
    <col min="14344" max="14344" width="16.7109375" style="4" customWidth="1"/>
    <col min="14345" max="14351" width="0" style="4" hidden="1" customWidth="1"/>
    <col min="14352" max="14592" width="9.140625" style="4"/>
    <col min="14593" max="14593" width="8.140625" style="4" customWidth="1"/>
    <col min="14594" max="14594" width="55.85546875" style="4" customWidth="1"/>
    <col min="14595" max="14595" width="14.42578125" style="4" customWidth="1"/>
    <col min="14596" max="14596" width="10.7109375" style="4" bestFit="1" customWidth="1"/>
    <col min="14597" max="14597" width="13.85546875" style="4" customWidth="1"/>
    <col min="14598" max="14598" width="18.85546875" style="4" customWidth="1"/>
    <col min="14599" max="14599" width="12.85546875" style="4" customWidth="1"/>
    <col min="14600" max="14600" width="16.7109375" style="4" customWidth="1"/>
    <col min="14601" max="14607" width="0" style="4" hidden="1" customWidth="1"/>
    <col min="14608" max="14848" width="9.140625" style="4"/>
    <col min="14849" max="14849" width="8.140625" style="4" customWidth="1"/>
    <col min="14850" max="14850" width="55.85546875" style="4" customWidth="1"/>
    <col min="14851" max="14851" width="14.42578125" style="4" customWidth="1"/>
    <col min="14852" max="14852" width="10.7109375" style="4" bestFit="1" customWidth="1"/>
    <col min="14853" max="14853" width="13.85546875" style="4" customWidth="1"/>
    <col min="14854" max="14854" width="18.85546875" style="4" customWidth="1"/>
    <col min="14855" max="14855" width="12.85546875" style="4" customWidth="1"/>
    <col min="14856" max="14856" width="16.7109375" style="4" customWidth="1"/>
    <col min="14857" max="14863" width="0" style="4" hidden="1" customWidth="1"/>
    <col min="14864" max="15104" width="9.140625" style="4"/>
    <col min="15105" max="15105" width="8.140625" style="4" customWidth="1"/>
    <col min="15106" max="15106" width="55.85546875" style="4" customWidth="1"/>
    <col min="15107" max="15107" width="14.42578125" style="4" customWidth="1"/>
    <col min="15108" max="15108" width="10.7109375" style="4" bestFit="1" customWidth="1"/>
    <col min="15109" max="15109" width="13.85546875" style="4" customWidth="1"/>
    <col min="15110" max="15110" width="18.85546875" style="4" customWidth="1"/>
    <col min="15111" max="15111" width="12.85546875" style="4" customWidth="1"/>
    <col min="15112" max="15112" width="16.7109375" style="4" customWidth="1"/>
    <col min="15113" max="15119" width="0" style="4" hidden="1" customWidth="1"/>
    <col min="15120" max="15360" width="9.140625" style="4"/>
    <col min="15361" max="15361" width="8.140625" style="4" customWidth="1"/>
    <col min="15362" max="15362" width="55.85546875" style="4" customWidth="1"/>
    <col min="15363" max="15363" width="14.42578125" style="4" customWidth="1"/>
    <col min="15364" max="15364" width="10.7109375" style="4" bestFit="1" customWidth="1"/>
    <col min="15365" max="15365" width="13.85546875" style="4" customWidth="1"/>
    <col min="15366" max="15366" width="18.85546875" style="4" customWidth="1"/>
    <col min="15367" max="15367" width="12.85546875" style="4" customWidth="1"/>
    <col min="15368" max="15368" width="16.7109375" style="4" customWidth="1"/>
    <col min="15369" max="15375" width="0" style="4" hidden="1" customWidth="1"/>
    <col min="15376" max="15616" width="9.140625" style="4"/>
    <col min="15617" max="15617" width="8.140625" style="4" customWidth="1"/>
    <col min="15618" max="15618" width="55.85546875" style="4" customWidth="1"/>
    <col min="15619" max="15619" width="14.42578125" style="4" customWidth="1"/>
    <col min="15620" max="15620" width="10.7109375" style="4" bestFit="1" customWidth="1"/>
    <col min="15621" max="15621" width="13.85546875" style="4" customWidth="1"/>
    <col min="15622" max="15622" width="18.85546875" style="4" customWidth="1"/>
    <col min="15623" max="15623" width="12.85546875" style="4" customWidth="1"/>
    <col min="15624" max="15624" width="16.7109375" style="4" customWidth="1"/>
    <col min="15625" max="15631" width="0" style="4" hidden="1" customWidth="1"/>
    <col min="15632" max="15872" width="9.140625" style="4"/>
    <col min="15873" max="15873" width="8.140625" style="4" customWidth="1"/>
    <col min="15874" max="15874" width="55.85546875" style="4" customWidth="1"/>
    <col min="15875" max="15875" width="14.42578125" style="4" customWidth="1"/>
    <col min="15876" max="15876" width="10.7109375" style="4" bestFit="1" customWidth="1"/>
    <col min="15877" max="15877" width="13.85546875" style="4" customWidth="1"/>
    <col min="15878" max="15878" width="18.85546875" style="4" customWidth="1"/>
    <col min="15879" max="15879" width="12.85546875" style="4" customWidth="1"/>
    <col min="15880" max="15880" width="16.7109375" style="4" customWidth="1"/>
    <col min="15881" max="15887" width="0" style="4" hidden="1" customWidth="1"/>
    <col min="15888" max="16128" width="9.140625" style="4"/>
    <col min="16129" max="16129" width="8.140625" style="4" customWidth="1"/>
    <col min="16130" max="16130" width="55.85546875" style="4" customWidth="1"/>
    <col min="16131" max="16131" width="14.42578125" style="4" customWidth="1"/>
    <col min="16132" max="16132" width="10.7109375" style="4" bestFit="1" customWidth="1"/>
    <col min="16133" max="16133" width="13.85546875" style="4" customWidth="1"/>
    <col min="16134" max="16134" width="18.85546875" style="4" customWidth="1"/>
    <col min="16135" max="16135" width="12.85546875" style="4" customWidth="1"/>
    <col min="16136" max="16136" width="16.7109375" style="4" customWidth="1"/>
    <col min="16137" max="16143" width="0" style="4" hidden="1" customWidth="1"/>
    <col min="16144" max="16384" width="9.140625" style="4"/>
  </cols>
  <sheetData>
    <row r="1" spans="1:256" ht="21" thickBot="1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256" ht="18.75" x14ac:dyDescent="0.2">
      <c r="A2" s="5" t="s">
        <v>1</v>
      </c>
      <c r="B2" s="6"/>
      <c r="C2" s="6"/>
      <c r="D2" s="6"/>
      <c r="E2" s="6"/>
      <c r="F2" s="6"/>
      <c r="G2" s="6"/>
      <c r="H2" s="7"/>
    </row>
    <row r="3" spans="1:256" ht="24" customHeight="1" x14ac:dyDescent="0.2">
      <c r="A3" s="8" t="s">
        <v>2</v>
      </c>
      <c r="B3" s="9"/>
      <c r="C3" s="9"/>
      <c r="D3" s="9"/>
      <c r="E3" s="9"/>
      <c r="F3" s="9"/>
      <c r="G3" s="9"/>
      <c r="H3" s="10"/>
    </row>
    <row r="4" spans="1:256" ht="46.5" customHeight="1" x14ac:dyDescent="0.2">
      <c r="A4" s="8" t="s">
        <v>3</v>
      </c>
      <c r="B4" s="9"/>
      <c r="C4" s="9"/>
      <c r="D4" s="9"/>
      <c r="E4" s="9"/>
      <c r="F4" s="9"/>
      <c r="G4" s="9"/>
      <c r="H4" s="10"/>
    </row>
    <row r="5" spans="1:256" ht="22.5" customHeight="1" x14ac:dyDescent="0.25">
      <c r="A5" s="11" t="s">
        <v>4</v>
      </c>
      <c r="B5" s="12"/>
      <c r="C5" s="13"/>
      <c r="D5" s="14"/>
      <c r="E5" s="14"/>
      <c r="F5" s="14"/>
      <c r="G5" s="14"/>
      <c r="H5" s="15"/>
    </row>
    <row r="6" spans="1:256" ht="1.5" hidden="1" customHeight="1" x14ac:dyDescent="0.2">
      <c r="A6" s="16">
        <f>C6*F6</f>
        <v>3.5000000000000003E-2</v>
      </c>
      <c r="B6" s="17" t="s">
        <v>5</v>
      </c>
      <c r="C6" s="18">
        <v>3.5000000000000003E-2</v>
      </c>
      <c r="D6" s="19" t="s">
        <v>6</v>
      </c>
      <c r="E6" s="19"/>
      <c r="F6" s="20">
        <v>1</v>
      </c>
      <c r="G6" s="17" t="s">
        <v>7</v>
      </c>
      <c r="H6" s="21">
        <v>3</v>
      </c>
      <c r="I6" s="22"/>
      <c r="J6" s="23"/>
      <c r="K6" s="22"/>
      <c r="L6" s="23"/>
      <c r="M6" s="24"/>
      <c r="N6" s="22"/>
      <c r="O6" s="23"/>
      <c r="P6" s="25"/>
      <c r="Q6" s="25"/>
      <c r="R6" s="23"/>
      <c r="S6" s="22"/>
      <c r="T6" s="23"/>
      <c r="U6" s="24"/>
      <c r="V6" s="22"/>
      <c r="W6" s="23"/>
      <c r="X6" s="25"/>
      <c r="Y6" s="25"/>
      <c r="Z6" s="23"/>
      <c r="AA6" s="22"/>
      <c r="AB6" s="23"/>
      <c r="AC6" s="24"/>
      <c r="AD6" s="22"/>
      <c r="AE6" s="23"/>
      <c r="AF6" s="25"/>
      <c r="AG6" s="25"/>
      <c r="AH6" s="23"/>
      <c r="AI6" s="22"/>
      <c r="AJ6" s="23"/>
      <c r="AK6" s="24"/>
      <c r="AL6" s="22"/>
      <c r="AM6" s="23"/>
      <c r="AN6" s="25"/>
      <c r="AO6" s="25"/>
      <c r="AP6" s="23"/>
      <c r="AQ6" s="22"/>
      <c r="AR6" s="23"/>
      <c r="AS6" s="24"/>
      <c r="AT6" s="22"/>
      <c r="AU6" s="23"/>
      <c r="AV6" s="25"/>
      <c r="AW6" s="25"/>
      <c r="AX6" s="23"/>
      <c r="AY6" s="22"/>
      <c r="AZ6" s="23"/>
      <c r="BA6" s="24"/>
      <c r="BB6" s="22"/>
      <c r="BC6" s="23"/>
      <c r="BD6" s="25"/>
      <c r="BE6" s="25"/>
      <c r="BF6" s="23"/>
      <c r="BG6" s="22"/>
      <c r="BH6" s="23"/>
      <c r="BI6" s="24"/>
      <c r="BJ6" s="22"/>
      <c r="BK6" s="23"/>
      <c r="BL6" s="25"/>
      <c r="BM6" s="25"/>
      <c r="BN6" s="23"/>
      <c r="BO6" s="22"/>
      <c r="BP6" s="23"/>
      <c r="BQ6" s="24"/>
      <c r="BR6" s="22"/>
      <c r="BS6" s="23"/>
      <c r="BT6" s="25"/>
      <c r="BU6" s="25"/>
      <c r="BV6" s="23"/>
      <c r="BW6" s="22"/>
      <c r="BX6" s="23"/>
      <c r="BY6" s="24"/>
      <c r="BZ6" s="22"/>
      <c r="CA6" s="23"/>
      <c r="CB6" s="25"/>
      <c r="CC6" s="25"/>
      <c r="CD6" s="23"/>
      <c r="CE6" s="22"/>
      <c r="CF6" s="23"/>
      <c r="CG6" s="24"/>
      <c r="CH6" s="22"/>
      <c r="CI6" s="23"/>
      <c r="CJ6" s="25"/>
      <c r="CK6" s="25"/>
      <c r="CL6" s="23"/>
      <c r="CM6" s="22"/>
      <c r="CN6" s="23"/>
      <c r="CO6" s="24"/>
      <c r="CP6" s="22"/>
      <c r="CQ6" s="23"/>
      <c r="CR6" s="25"/>
      <c r="CS6" s="25"/>
      <c r="CT6" s="23"/>
      <c r="CU6" s="22"/>
      <c r="CV6" s="23"/>
      <c r="CW6" s="24"/>
      <c r="CX6" s="22"/>
      <c r="CY6" s="23"/>
      <c r="CZ6" s="25"/>
      <c r="DA6" s="25"/>
      <c r="DB6" s="23"/>
      <c r="DC6" s="22"/>
      <c r="DD6" s="23"/>
      <c r="DE6" s="24"/>
      <c r="DF6" s="22"/>
      <c r="DG6" s="23"/>
      <c r="DH6" s="25"/>
      <c r="DI6" s="25"/>
      <c r="DJ6" s="23"/>
      <c r="DK6" s="22"/>
      <c r="DL6" s="23"/>
      <c r="DM6" s="24"/>
      <c r="DN6" s="22"/>
      <c r="DO6" s="23"/>
      <c r="DP6" s="25"/>
      <c r="DQ6" s="25"/>
      <c r="DR6" s="23"/>
      <c r="DS6" s="22"/>
      <c r="DT6" s="23"/>
      <c r="DU6" s="24"/>
      <c r="DV6" s="22"/>
      <c r="DW6" s="23"/>
      <c r="DX6" s="25"/>
      <c r="DY6" s="25"/>
      <c r="DZ6" s="23"/>
      <c r="EA6" s="22"/>
      <c r="EB6" s="23"/>
      <c r="EC6" s="24"/>
      <c r="ED6" s="22"/>
      <c r="EE6" s="23"/>
      <c r="EF6" s="25"/>
      <c r="EG6" s="25"/>
      <c r="EH6" s="23"/>
      <c r="EI6" s="22"/>
      <c r="EJ6" s="23"/>
      <c r="EK6" s="24"/>
      <c r="EL6" s="22"/>
      <c r="EM6" s="23"/>
      <c r="EN6" s="25"/>
      <c r="EO6" s="25"/>
      <c r="EP6" s="23"/>
      <c r="EQ6" s="22"/>
      <c r="ER6" s="23"/>
      <c r="ES6" s="24"/>
      <c r="ET6" s="22"/>
      <c r="EU6" s="23"/>
      <c r="EV6" s="25"/>
      <c r="EW6" s="25"/>
      <c r="EX6" s="23"/>
      <c r="EY6" s="22"/>
      <c r="EZ6" s="23"/>
      <c r="FA6" s="24"/>
      <c r="FB6" s="22"/>
      <c r="FC6" s="23"/>
      <c r="FD6" s="25"/>
      <c r="FE6" s="25"/>
      <c r="FF6" s="23"/>
      <c r="FG6" s="22"/>
      <c r="FH6" s="23"/>
      <c r="FI6" s="24"/>
      <c r="FJ6" s="22"/>
      <c r="FK6" s="23"/>
      <c r="FL6" s="25"/>
      <c r="FM6" s="25"/>
      <c r="FN6" s="23"/>
      <c r="FO6" s="22"/>
      <c r="FP6" s="23"/>
      <c r="FQ6" s="24"/>
      <c r="FR6" s="22"/>
      <c r="FS6" s="23"/>
      <c r="FT6" s="25"/>
      <c r="FU6" s="25"/>
      <c r="FV6" s="23"/>
      <c r="FW6" s="22"/>
      <c r="FX6" s="23"/>
      <c r="FY6" s="24"/>
      <c r="FZ6" s="22"/>
      <c r="GA6" s="23"/>
      <c r="GB6" s="25"/>
      <c r="GC6" s="25"/>
      <c r="GD6" s="23"/>
      <c r="GE6" s="22"/>
      <c r="GF6" s="23"/>
      <c r="GG6" s="24"/>
      <c r="GH6" s="22"/>
      <c r="GI6" s="23"/>
      <c r="GJ6" s="25"/>
      <c r="GK6" s="25"/>
      <c r="GL6" s="23"/>
      <c r="GM6" s="22"/>
      <c r="GN6" s="23"/>
      <c r="GO6" s="24"/>
      <c r="GP6" s="22"/>
      <c r="GQ6" s="23"/>
      <c r="GR6" s="25"/>
      <c r="GS6" s="25"/>
      <c r="GT6" s="23"/>
      <c r="GU6" s="22"/>
      <c r="GV6" s="23"/>
      <c r="GW6" s="24"/>
      <c r="GX6" s="22"/>
      <c r="GY6" s="23"/>
      <c r="GZ6" s="25"/>
      <c r="HA6" s="25"/>
      <c r="HB6" s="23"/>
      <c r="HC6" s="22"/>
      <c r="HD6" s="23"/>
      <c r="HE6" s="24"/>
      <c r="HF6" s="22"/>
      <c r="HG6" s="23"/>
      <c r="HH6" s="25"/>
      <c r="HI6" s="25"/>
      <c r="HJ6" s="23"/>
      <c r="HK6" s="22"/>
      <c r="HL6" s="23"/>
      <c r="HM6" s="24"/>
      <c r="HN6" s="22"/>
      <c r="HO6" s="23"/>
      <c r="HP6" s="25"/>
      <c r="HQ6" s="25"/>
      <c r="HR6" s="23"/>
      <c r="HS6" s="22"/>
      <c r="HT6" s="23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ht="20.25" x14ac:dyDescent="0.2">
      <c r="A7" s="27" t="s">
        <v>8</v>
      </c>
      <c r="B7" s="28" t="s">
        <v>9</v>
      </c>
      <c r="C7" s="28" t="s">
        <v>10</v>
      </c>
      <c r="D7" s="28" t="s">
        <v>11</v>
      </c>
      <c r="E7" s="28" t="s">
        <v>12</v>
      </c>
      <c r="F7" s="28" t="s">
        <v>13</v>
      </c>
      <c r="G7" s="28" t="s">
        <v>14</v>
      </c>
      <c r="H7" s="29"/>
    </row>
    <row r="8" spans="1:256" ht="16.5" customHeight="1" x14ac:dyDescent="0.2">
      <c r="A8" s="27"/>
      <c r="B8" s="28"/>
      <c r="C8" s="28"/>
      <c r="D8" s="28"/>
      <c r="E8" s="28"/>
      <c r="F8" s="28"/>
      <c r="G8" s="30" t="s">
        <v>12</v>
      </c>
      <c r="H8" s="31" t="s">
        <v>13</v>
      </c>
    </row>
    <row r="9" spans="1:256" ht="37.5" customHeight="1" x14ac:dyDescent="0.2">
      <c r="A9" s="32">
        <v>1</v>
      </c>
      <c r="B9" s="33" t="s">
        <v>15</v>
      </c>
      <c r="C9" s="34" t="s">
        <v>16</v>
      </c>
      <c r="D9" s="34">
        <v>1</v>
      </c>
      <c r="E9" s="34">
        <v>32553</v>
      </c>
      <c r="F9" s="34">
        <f>D9*E9</f>
        <v>32553</v>
      </c>
      <c r="G9" s="34">
        <v>5205</v>
      </c>
      <c r="H9" s="35">
        <f>D9*G9</f>
        <v>5205</v>
      </c>
    </row>
    <row r="10" spans="1:256" ht="37.5" customHeight="1" x14ac:dyDescent="0.2">
      <c r="A10" s="32">
        <v>2</v>
      </c>
      <c r="B10" s="33" t="s">
        <v>17</v>
      </c>
      <c r="C10" s="34" t="s">
        <v>16</v>
      </c>
      <c r="D10" s="34">
        <v>2</v>
      </c>
      <c r="E10" s="34">
        <v>668</v>
      </c>
      <c r="F10" s="34">
        <f>D10*E10</f>
        <v>1336</v>
      </c>
      <c r="G10" s="34">
        <v>122</v>
      </c>
      <c r="H10" s="35">
        <f>D10*G10</f>
        <v>244</v>
      </c>
    </row>
    <row r="11" spans="1:256" ht="37.5" customHeight="1" x14ac:dyDescent="0.2">
      <c r="A11" s="32">
        <v>3</v>
      </c>
      <c r="B11" s="33" t="s">
        <v>18</v>
      </c>
      <c r="C11" s="34" t="s">
        <v>16</v>
      </c>
      <c r="D11" s="34">
        <v>6</v>
      </c>
      <c r="E11" s="34">
        <v>221</v>
      </c>
      <c r="F11" s="34">
        <f t="shared" ref="F11:F30" si="0">D11*E11</f>
        <v>1326</v>
      </c>
      <c r="G11" s="34">
        <v>0</v>
      </c>
      <c r="H11" s="35">
        <f t="shared" ref="H11:H30" si="1">D11*G11</f>
        <v>0</v>
      </c>
    </row>
    <row r="12" spans="1:256" ht="37.5" customHeight="1" x14ac:dyDescent="0.2">
      <c r="A12" s="32">
        <v>4</v>
      </c>
      <c r="B12" s="33" t="s">
        <v>19</v>
      </c>
      <c r="C12" s="34" t="s">
        <v>16</v>
      </c>
      <c r="D12" s="34">
        <v>3</v>
      </c>
      <c r="E12" s="34">
        <v>202</v>
      </c>
      <c r="F12" s="34">
        <f t="shared" si="0"/>
        <v>606</v>
      </c>
      <c r="G12" s="34">
        <v>0</v>
      </c>
      <c r="H12" s="35">
        <f t="shared" si="1"/>
        <v>0</v>
      </c>
    </row>
    <row r="13" spans="1:256" ht="37.5" customHeight="1" x14ac:dyDescent="0.2">
      <c r="A13" s="32">
        <v>5</v>
      </c>
      <c r="B13" s="33" t="s">
        <v>20</v>
      </c>
      <c r="C13" s="34" t="s">
        <v>16</v>
      </c>
      <c r="D13" s="34">
        <v>2</v>
      </c>
      <c r="E13" s="34">
        <v>1209</v>
      </c>
      <c r="F13" s="34">
        <f t="shared" si="0"/>
        <v>2418</v>
      </c>
      <c r="G13" s="34">
        <v>863</v>
      </c>
      <c r="H13" s="35">
        <f t="shared" si="1"/>
        <v>1726</v>
      </c>
    </row>
    <row r="14" spans="1:256" ht="37.5" customHeight="1" x14ac:dyDescent="0.2">
      <c r="A14" s="32">
        <v>6</v>
      </c>
      <c r="B14" s="33" t="s">
        <v>21</v>
      </c>
      <c r="C14" s="34" t="s">
        <v>22</v>
      </c>
      <c r="D14" s="34">
        <v>0.12</v>
      </c>
      <c r="E14" s="36">
        <v>61515</v>
      </c>
      <c r="F14" s="36">
        <f>E14*D14</f>
        <v>7381.7999999999993</v>
      </c>
      <c r="G14" s="36">
        <v>3299</v>
      </c>
      <c r="H14" s="35">
        <f t="shared" si="1"/>
        <v>395.88</v>
      </c>
    </row>
    <row r="15" spans="1:256" ht="37.5" customHeight="1" x14ac:dyDescent="0.2">
      <c r="A15" s="32">
        <v>7</v>
      </c>
      <c r="B15" s="37" t="s">
        <v>23</v>
      </c>
      <c r="C15" s="38" t="s">
        <v>16</v>
      </c>
      <c r="D15" s="38">
        <v>2</v>
      </c>
      <c r="E15" s="38">
        <v>439</v>
      </c>
      <c r="F15" s="38">
        <f>E15*D15</f>
        <v>878</v>
      </c>
      <c r="G15" s="38">
        <v>122</v>
      </c>
      <c r="H15" s="35">
        <f t="shared" si="1"/>
        <v>244</v>
      </c>
    </row>
    <row r="16" spans="1:256" ht="37.5" customHeight="1" x14ac:dyDescent="0.2">
      <c r="A16" s="32">
        <v>8</v>
      </c>
      <c r="B16" s="37" t="s">
        <v>24</v>
      </c>
      <c r="C16" s="38" t="s">
        <v>25</v>
      </c>
      <c r="D16" s="38">
        <v>10</v>
      </c>
      <c r="E16" s="38">
        <v>25</v>
      </c>
      <c r="F16" s="38">
        <f>E16*D16</f>
        <v>250</v>
      </c>
      <c r="G16" s="38">
        <v>0</v>
      </c>
      <c r="H16" s="39">
        <f>G16*D16</f>
        <v>0</v>
      </c>
    </row>
    <row r="17" spans="1:256" ht="37.5" customHeight="1" x14ac:dyDescent="0.2">
      <c r="A17" s="32">
        <v>9</v>
      </c>
      <c r="B17" s="37" t="s">
        <v>26</v>
      </c>
      <c r="C17" s="38" t="s">
        <v>22</v>
      </c>
      <c r="D17" s="38">
        <v>0.65</v>
      </c>
      <c r="E17" s="38">
        <v>0</v>
      </c>
      <c r="F17" s="38">
        <f>E17*D17</f>
        <v>0</v>
      </c>
      <c r="G17" s="38">
        <v>3299</v>
      </c>
      <c r="H17" s="39">
        <f>D17*G17*1.9</f>
        <v>4074.2649999999994</v>
      </c>
    </row>
    <row r="18" spans="1:256" ht="90.75" customHeight="1" x14ac:dyDescent="0.2">
      <c r="A18" s="32">
        <v>10</v>
      </c>
      <c r="B18" s="33" t="s">
        <v>27</v>
      </c>
      <c r="C18" s="34" t="s">
        <v>28</v>
      </c>
      <c r="D18" s="34">
        <v>1</v>
      </c>
      <c r="E18" s="34">
        <v>0</v>
      </c>
      <c r="F18" s="34">
        <f t="shared" si="0"/>
        <v>0</v>
      </c>
      <c r="G18" s="34">
        <v>1151</v>
      </c>
      <c r="H18" s="35">
        <f>D18*G18*1.9</f>
        <v>2186.9</v>
      </c>
    </row>
    <row r="19" spans="1:256" ht="47.25" customHeight="1" x14ac:dyDescent="0.2">
      <c r="A19" s="32">
        <v>11</v>
      </c>
      <c r="B19" s="33" t="s">
        <v>29</v>
      </c>
      <c r="C19" s="34" t="s">
        <v>16</v>
      </c>
      <c r="D19" s="34">
        <v>3</v>
      </c>
      <c r="E19" s="34">
        <v>1733</v>
      </c>
      <c r="F19" s="34">
        <f t="shared" si="0"/>
        <v>5199</v>
      </c>
      <c r="G19" s="34">
        <v>735</v>
      </c>
      <c r="H19" s="35">
        <f t="shared" si="1"/>
        <v>2205</v>
      </c>
    </row>
    <row r="20" spans="1:256" ht="37.5" customHeight="1" x14ac:dyDescent="0.2">
      <c r="A20" s="32">
        <v>12</v>
      </c>
      <c r="B20" s="33" t="s">
        <v>30</v>
      </c>
      <c r="C20" s="34" t="s">
        <v>28</v>
      </c>
      <c r="D20" s="34">
        <v>1</v>
      </c>
      <c r="E20" s="34">
        <v>146</v>
      </c>
      <c r="F20" s="34">
        <f t="shared" si="0"/>
        <v>146</v>
      </c>
      <c r="G20" s="34">
        <v>61</v>
      </c>
      <c r="H20" s="35">
        <f t="shared" si="1"/>
        <v>61</v>
      </c>
    </row>
    <row r="21" spans="1:256" ht="37.5" customHeight="1" x14ac:dyDescent="0.2">
      <c r="A21" s="32">
        <v>13</v>
      </c>
      <c r="B21" s="33" t="s">
        <v>31</v>
      </c>
      <c r="C21" s="34" t="s">
        <v>28</v>
      </c>
      <c r="D21" s="34">
        <v>2</v>
      </c>
      <c r="E21" s="34">
        <v>93</v>
      </c>
      <c r="F21" s="34">
        <f t="shared" si="0"/>
        <v>186</v>
      </c>
      <c r="G21" s="34">
        <v>32</v>
      </c>
      <c r="H21" s="35">
        <f t="shared" si="1"/>
        <v>64</v>
      </c>
    </row>
    <row r="22" spans="1:256" ht="37.5" customHeight="1" x14ac:dyDescent="0.2">
      <c r="A22" s="32">
        <v>14</v>
      </c>
      <c r="B22" s="33" t="s">
        <v>32</v>
      </c>
      <c r="C22" s="34" t="s">
        <v>28</v>
      </c>
      <c r="D22" s="34">
        <v>4</v>
      </c>
      <c r="E22" s="34">
        <v>0</v>
      </c>
      <c r="F22" s="34">
        <f t="shared" si="0"/>
        <v>0</v>
      </c>
      <c r="G22" s="34">
        <v>200</v>
      </c>
      <c r="H22" s="35">
        <f t="shared" si="1"/>
        <v>800</v>
      </c>
    </row>
    <row r="23" spans="1:256" ht="37.5" customHeight="1" x14ac:dyDescent="0.2">
      <c r="A23" s="32">
        <v>15</v>
      </c>
      <c r="B23" s="33" t="s">
        <v>33</v>
      </c>
      <c r="C23" s="34" t="s">
        <v>34</v>
      </c>
      <c r="D23" s="34">
        <v>5</v>
      </c>
      <c r="E23" s="34">
        <v>77.849999999999994</v>
      </c>
      <c r="F23" s="34">
        <f t="shared" si="0"/>
        <v>389.25</v>
      </c>
      <c r="G23" s="34">
        <v>0</v>
      </c>
      <c r="H23" s="35">
        <f t="shared" si="1"/>
        <v>0</v>
      </c>
    </row>
    <row r="24" spans="1:256" ht="37.5" customHeight="1" x14ac:dyDescent="0.2">
      <c r="A24" s="32">
        <v>16</v>
      </c>
      <c r="B24" s="33" t="s">
        <v>35</v>
      </c>
      <c r="C24" s="34" t="s">
        <v>34</v>
      </c>
      <c r="D24" s="34">
        <v>10</v>
      </c>
      <c r="E24" s="34">
        <v>80.12</v>
      </c>
      <c r="F24" s="34">
        <f t="shared" si="0"/>
        <v>801.2</v>
      </c>
      <c r="G24" s="34">
        <v>0</v>
      </c>
      <c r="H24" s="35">
        <f t="shared" si="1"/>
        <v>0</v>
      </c>
    </row>
    <row r="25" spans="1:256" ht="46.5" customHeight="1" x14ac:dyDescent="0.2">
      <c r="A25" s="32">
        <v>17</v>
      </c>
      <c r="B25" s="33" t="s">
        <v>36</v>
      </c>
      <c r="C25" s="34" t="s">
        <v>28</v>
      </c>
      <c r="D25" s="34">
        <v>2</v>
      </c>
      <c r="E25" s="34">
        <v>1915</v>
      </c>
      <c r="F25" s="34">
        <f t="shared" si="0"/>
        <v>3830</v>
      </c>
      <c r="G25" s="34">
        <v>260</v>
      </c>
      <c r="H25" s="35">
        <f>D25*G25</f>
        <v>520</v>
      </c>
    </row>
    <row r="26" spans="1:256" ht="37.5" customHeight="1" x14ac:dyDescent="0.2">
      <c r="A26" s="32">
        <v>18</v>
      </c>
      <c r="B26" s="33" t="s">
        <v>37</v>
      </c>
      <c r="C26" s="34" t="s">
        <v>28</v>
      </c>
      <c r="D26" s="34">
        <v>1</v>
      </c>
      <c r="E26" s="34">
        <v>0</v>
      </c>
      <c r="F26" s="34">
        <f t="shared" si="0"/>
        <v>0</v>
      </c>
      <c r="G26" s="34">
        <v>719</v>
      </c>
      <c r="H26" s="35">
        <f>D26*G26*1.9</f>
        <v>1366.1</v>
      </c>
    </row>
    <row r="27" spans="1:256" ht="43.5" customHeight="1" x14ac:dyDescent="0.2">
      <c r="A27" s="32">
        <v>19</v>
      </c>
      <c r="B27" s="33" t="s">
        <v>38</v>
      </c>
      <c r="C27" s="34" t="s">
        <v>28</v>
      </c>
      <c r="D27" s="34">
        <v>1</v>
      </c>
      <c r="E27" s="34">
        <v>0</v>
      </c>
      <c r="F27" s="34">
        <f t="shared" si="0"/>
        <v>0</v>
      </c>
      <c r="G27" s="34">
        <v>650</v>
      </c>
      <c r="H27" s="35">
        <f>D27*G27*1.9</f>
        <v>1235</v>
      </c>
    </row>
    <row r="28" spans="1:256" ht="65.25" customHeight="1" thickBot="1" x14ac:dyDescent="0.25">
      <c r="A28" s="32">
        <v>21</v>
      </c>
      <c r="B28" s="40" t="s">
        <v>39</v>
      </c>
      <c r="C28" s="41" t="s">
        <v>28</v>
      </c>
      <c r="D28" s="41">
        <v>1</v>
      </c>
      <c r="E28" s="41">
        <v>0</v>
      </c>
      <c r="F28" s="41">
        <f t="shared" si="0"/>
        <v>0</v>
      </c>
      <c r="G28" s="41">
        <v>798</v>
      </c>
      <c r="H28" s="42">
        <f>D28*G28*1.9</f>
        <v>1516.1999999999998</v>
      </c>
    </row>
    <row r="29" spans="1:256" ht="37.5" customHeight="1" x14ac:dyDescent="0.2">
      <c r="A29" s="32">
        <v>22</v>
      </c>
      <c r="B29" s="43" t="s">
        <v>40</v>
      </c>
      <c r="C29" s="44" t="s">
        <v>41</v>
      </c>
      <c r="D29" s="44">
        <v>1</v>
      </c>
      <c r="E29" s="44">
        <v>1032</v>
      </c>
      <c r="F29" s="44">
        <f t="shared" si="0"/>
        <v>1032</v>
      </c>
      <c r="G29" s="44">
        <v>178</v>
      </c>
      <c r="H29" s="45">
        <f t="shared" si="1"/>
        <v>178</v>
      </c>
    </row>
    <row r="30" spans="1:256" ht="37.5" customHeight="1" x14ac:dyDescent="0.2">
      <c r="A30" s="32">
        <v>23</v>
      </c>
      <c r="B30" s="33" t="s">
        <v>42</v>
      </c>
      <c r="C30" s="34" t="s">
        <v>28</v>
      </c>
      <c r="D30" s="34">
        <v>1</v>
      </c>
      <c r="E30" s="34">
        <v>9125</v>
      </c>
      <c r="F30" s="34">
        <f t="shared" si="0"/>
        <v>9125</v>
      </c>
      <c r="G30" s="34">
        <v>805</v>
      </c>
      <c r="H30" s="35">
        <f t="shared" si="1"/>
        <v>805</v>
      </c>
    </row>
    <row r="31" spans="1:256" ht="27" customHeight="1" x14ac:dyDescent="0.3">
      <c r="A31" s="32">
        <v>24</v>
      </c>
      <c r="B31" s="37" t="s">
        <v>43</v>
      </c>
      <c r="C31" s="38"/>
      <c r="D31" s="38"/>
      <c r="E31" s="38"/>
      <c r="F31" s="38">
        <f>F32-SUM(F9:F30)</f>
        <v>42.75</v>
      </c>
      <c r="G31" s="38"/>
      <c r="H31" s="39">
        <f>H32-SUM(H9:H30)</f>
        <v>73.655000000002474</v>
      </c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  <c r="IV31" s="46"/>
    </row>
    <row r="32" spans="1:256" ht="33" customHeight="1" thickBot="1" x14ac:dyDescent="0.4">
      <c r="A32" s="47"/>
      <c r="B32" s="48" t="s">
        <v>44</v>
      </c>
      <c r="C32" s="49"/>
      <c r="D32" s="49"/>
      <c r="E32" s="49"/>
      <c r="F32" s="50">
        <f>ROUND(SUM(F9:F30)+49,-2)</f>
        <v>67500</v>
      </c>
      <c r="G32" s="51"/>
      <c r="H32" s="52">
        <f>ROUND(SUM(H9:H30)+49,-2)</f>
        <v>22900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</row>
    <row r="33" spans="1:256" ht="25.5" customHeight="1" x14ac:dyDescent="0.35">
      <c r="A33" s="54">
        <v>25</v>
      </c>
      <c r="B33" s="55" t="s">
        <v>45</v>
      </c>
      <c r="C33" s="56"/>
      <c r="D33" s="56"/>
      <c r="E33" s="57"/>
      <c r="F33" s="58">
        <f>H32</f>
        <v>22900</v>
      </c>
      <c r="G33" s="59"/>
      <c r="H33" s="60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</row>
    <row r="34" spans="1:256" ht="25.5" customHeight="1" x14ac:dyDescent="0.35">
      <c r="A34" s="61"/>
      <c r="B34" s="62" t="s">
        <v>46</v>
      </c>
      <c r="C34" s="63"/>
      <c r="D34" s="63"/>
      <c r="E34" s="64"/>
      <c r="F34" s="38">
        <f>F33*45%</f>
        <v>10305</v>
      </c>
      <c r="G34" s="65"/>
      <c r="H34" s="6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</row>
    <row r="35" spans="1:256" ht="30.75" customHeight="1" x14ac:dyDescent="0.2">
      <c r="A35" s="67"/>
      <c r="B35" s="68" t="s">
        <v>47</v>
      </c>
      <c r="C35" s="69"/>
      <c r="D35" s="69"/>
      <c r="E35" s="70"/>
      <c r="F35" s="71">
        <f>SUM(F33:F34)*18%</f>
        <v>5976.9</v>
      </c>
      <c r="G35" s="72"/>
      <c r="H35" s="73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  <c r="GN35" s="74"/>
      <c r="GO35" s="74"/>
      <c r="GP35" s="74"/>
      <c r="GQ35" s="74"/>
      <c r="GR35" s="74"/>
      <c r="GS35" s="74"/>
      <c r="GT35" s="74"/>
      <c r="GU35" s="74"/>
      <c r="GV35" s="74"/>
      <c r="GW35" s="74"/>
      <c r="GX35" s="74"/>
      <c r="GY35" s="74"/>
      <c r="GZ35" s="74"/>
      <c r="HA35" s="74"/>
      <c r="HB35" s="74"/>
      <c r="HC35" s="74"/>
      <c r="HD35" s="74"/>
      <c r="HE35" s="74"/>
      <c r="HF35" s="74"/>
      <c r="HG35" s="74"/>
      <c r="HH35" s="74"/>
      <c r="HI35" s="74"/>
      <c r="HJ35" s="74"/>
      <c r="HK35" s="74"/>
      <c r="HL35" s="74"/>
      <c r="HM35" s="74"/>
      <c r="HN35" s="74"/>
      <c r="HO35" s="74"/>
      <c r="HP35" s="74"/>
      <c r="HQ35" s="74"/>
      <c r="HR35" s="74"/>
      <c r="HS35" s="74"/>
      <c r="HT35" s="74"/>
      <c r="HU35" s="74"/>
      <c r="HV35" s="74"/>
      <c r="HW35" s="74"/>
      <c r="HX35" s="74"/>
      <c r="HY35" s="74"/>
      <c r="HZ35" s="74"/>
      <c r="IA35" s="74"/>
      <c r="IB35" s="74"/>
      <c r="IC35" s="74"/>
      <c r="ID35" s="74"/>
      <c r="IE35" s="74"/>
      <c r="IF35" s="74"/>
      <c r="IG35" s="74"/>
      <c r="IH35" s="74"/>
      <c r="II35" s="74"/>
      <c r="IJ35" s="74"/>
      <c r="IK35" s="74"/>
      <c r="IL35" s="74"/>
      <c r="IM35" s="74"/>
      <c r="IN35" s="74"/>
      <c r="IO35" s="74"/>
      <c r="IP35" s="74"/>
      <c r="IQ35" s="74"/>
      <c r="IR35" s="74"/>
      <c r="IS35" s="74"/>
      <c r="IT35" s="74"/>
      <c r="IU35" s="74"/>
      <c r="IV35" s="74"/>
    </row>
    <row r="36" spans="1:256" ht="44.25" customHeight="1" x14ac:dyDescent="0.2">
      <c r="A36" s="75">
        <v>26</v>
      </c>
      <c r="B36" s="76" t="s">
        <v>48</v>
      </c>
      <c r="C36" s="76"/>
      <c r="D36" s="76"/>
      <c r="E36" s="76"/>
      <c r="F36" s="71">
        <f>SUM(F33:F34)*(17.75)%</f>
        <v>5893.8874999999998</v>
      </c>
      <c r="G36" s="77"/>
      <c r="H36" s="78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M36" s="74"/>
      <c r="GN36" s="74"/>
      <c r="GO36" s="74"/>
      <c r="GP36" s="74"/>
      <c r="GQ36" s="74"/>
      <c r="GR36" s="74"/>
      <c r="GS36" s="74"/>
      <c r="GT36" s="74"/>
      <c r="GU36" s="74"/>
      <c r="GV36" s="74"/>
      <c r="GW36" s="74"/>
      <c r="GX36" s="74"/>
      <c r="GY36" s="74"/>
      <c r="GZ36" s="74"/>
      <c r="HA36" s="74"/>
      <c r="HB36" s="74"/>
      <c r="HC36" s="74"/>
      <c r="HD36" s="74"/>
      <c r="HE36" s="74"/>
      <c r="HF36" s="74"/>
      <c r="HG36" s="74"/>
      <c r="HH36" s="74"/>
      <c r="HI36" s="74"/>
      <c r="HJ36" s="74"/>
      <c r="HK36" s="74"/>
      <c r="HL36" s="74"/>
      <c r="HM36" s="74"/>
      <c r="HN36" s="74"/>
      <c r="HO36" s="74"/>
      <c r="HP36" s="74"/>
      <c r="HQ36" s="74"/>
      <c r="HR36" s="74"/>
      <c r="HS36" s="74"/>
      <c r="HT36" s="74"/>
      <c r="HU36" s="74"/>
      <c r="HV36" s="74"/>
      <c r="HW36" s="74"/>
      <c r="HX36" s="74"/>
      <c r="HY36" s="74"/>
      <c r="HZ36" s="74"/>
      <c r="IA36" s="74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  <c r="IP36" s="74"/>
      <c r="IQ36" s="74"/>
      <c r="IR36" s="74"/>
      <c r="IS36" s="74"/>
      <c r="IT36" s="74"/>
      <c r="IU36" s="74"/>
      <c r="IV36" s="74"/>
    </row>
    <row r="37" spans="1:256" ht="25.5" customHeight="1" x14ac:dyDescent="0.2">
      <c r="A37" s="75">
        <v>27</v>
      </c>
      <c r="B37" s="76" t="s">
        <v>49</v>
      </c>
      <c r="C37" s="76"/>
      <c r="D37" s="76"/>
      <c r="E37" s="76"/>
      <c r="F37" s="71">
        <f>F32*2%</f>
        <v>1350</v>
      </c>
      <c r="G37" s="77"/>
      <c r="H37" s="78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M37" s="74"/>
      <c r="GN37" s="74"/>
      <c r="GO37" s="74"/>
      <c r="GP37" s="74"/>
      <c r="GQ37" s="74"/>
      <c r="GR37" s="74"/>
      <c r="GS37" s="74"/>
      <c r="GT37" s="74"/>
      <c r="GU37" s="74"/>
      <c r="GV37" s="74"/>
      <c r="GW37" s="74"/>
      <c r="GX37" s="74"/>
      <c r="GY37" s="74"/>
      <c r="GZ37" s="74"/>
      <c r="HA37" s="74"/>
      <c r="HB37" s="74"/>
      <c r="HC37" s="74"/>
      <c r="HD37" s="74"/>
      <c r="HE37" s="74"/>
      <c r="HF37" s="74"/>
      <c r="HG37" s="74"/>
      <c r="HH37" s="74"/>
      <c r="HI37" s="74"/>
      <c r="HJ37" s="74"/>
      <c r="HK37" s="74"/>
      <c r="HL37" s="74"/>
      <c r="HM37" s="74"/>
      <c r="HN37" s="74"/>
      <c r="HO37" s="74"/>
      <c r="HP37" s="74"/>
      <c r="HQ37" s="74"/>
      <c r="HR37" s="74"/>
      <c r="HS37" s="74"/>
      <c r="HT37" s="74"/>
      <c r="HU37" s="74"/>
      <c r="HV37" s="74"/>
      <c r="HW37" s="74"/>
      <c r="HX37" s="74"/>
      <c r="HY37" s="74"/>
      <c r="HZ37" s="74"/>
      <c r="IA37" s="74"/>
      <c r="IB37" s="74"/>
      <c r="IC37" s="74"/>
      <c r="ID37" s="74"/>
      <c r="IE37" s="74"/>
      <c r="IF37" s="74"/>
      <c r="IG37" s="74"/>
      <c r="IH37" s="74"/>
      <c r="II37" s="74"/>
      <c r="IJ37" s="74"/>
      <c r="IK37" s="74"/>
      <c r="IL37" s="74"/>
      <c r="IM37" s="74"/>
      <c r="IN37" s="74"/>
      <c r="IO37" s="74"/>
      <c r="IP37" s="74"/>
      <c r="IQ37" s="74"/>
      <c r="IR37" s="74"/>
      <c r="IS37" s="74"/>
      <c r="IT37" s="74"/>
      <c r="IU37" s="74"/>
      <c r="IV37" s="74"/>
    </row>
    <row r="38" spans="1:256" ht="25.5" customHeight="1" x14ac:dyDescent="0.2">
      <c r="A38" s="75">
        <v>28</v>
      </c>
      <c r="B38" s="76" t="s">
        <v>50</v>
      </c>
      <c r="C38" s="76"/>
      <c r="D38" s="76"/>
      <c r="E38" s="76"/>
      <c r="F38" s="71">
        <f>SUM(F32:F34)*2%</f>
        <v>2014.1000000000001</v>
      </c>
      <c r="G38" s="77"/>
      <c r="H38" s="78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  <c r="GV38" s="74"/>
      <c r="GW38" s="74"/>
      <c r="GX38" s="74"/>
      <c r="GY38" s="74"/>
      <c r="GZ38" s="74"/>
      <c r="HA38" s="74"/>
      <c r="HB38" s="74"/>
      <c r="HC38" s="74"/>
      <c r="HD38" s="74"/>
      <c r="HE38" s="74"/>
      <c r="HF38" s="74"/>
      <c r="HG38" s="74"/>
      <c r="HH38" s="74"/>
      <c r="HI38" s="74"/>
      <c r="HJ38" s="74"/>
      <c r="HK38" s="74"/>
      <c r="HL38" s="74"/>
      <c r="HM38" s="74"/>
      <c r="HN38" s="74"/>
      <c r="HO38" s="74"/>
      <c r="HP38" s="74"/>
      <c r="HQ38" s="74"/>
      <c r="HR38" s="74"/>
      <c r="HS38" s="74"/>
      <c r="HT38" s="74"/>
      <c r="HU38" s="74"/>
      <c r="HV38" s="74"/>
      <c r="HW38" s="74"/>
      <c r="HX38" s="74"/>
      <c r="HY38" s="74"/>
      <c r="HZ38" s="74"/>
      <c r="IA38" s="74"/>
      <c r="IB38" s="74"/>
      <c r="IC38" s="74"/>
      <c r="ID38" s="74"/>
      <c r="IE38" s="74"/>
      <c r="IF38" s="74"/>
      <c r="IG38" s="74"/>
      <c r="IH38" s="74"/>
      <c r="II38" s="74"/>
      <c r="IJ38" s="74"/>
      <c r="IK38" s="74"/>
      <c r="IL38" s="74"/>
      <c r="IM38" s="74"/>
      <c r="IN38" s="74"/>
      <c r="IO38" s="74"/>
      <c r="IP38" s="74"/>
      <c r="IQ38" s="74"/>
      <c r="IR38" s="74"/>
      <c r="IS38" s="74"/>
      <c r="IT38" s="74"/>
      <c r="IU38" s="74"/>
      <c r="IV38" s="74"/>
    </row>
    <row r="39" spans="1:256" ht="32.25" customHeight="1" x14ac:dyDescent="0.2">
      <c r="A39" s="75">
        <v>29</v>
      </c>
      <c r="B39" s="76" t="s">
        <v>51</v>
      </c>
      <c r="C39" s="76"/>
      <c r="D39" s="76"/>
      <c r="E39" s="76"/>
      <c r="F39" s="71">
        <f>SUM(F33:F34)*20%</f>
        <v>6641</v>
      </c>
      <c r="G39" s="79"/>
      <c r="H39" s="80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/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M39" s="74"/>
      <c r="GN39" s="74"/>
      <c r="GO39" s="74"/>
      <c r="GP39" s="74"/>
      <c r="GQ39" s="74"/>
      <c r="GR39" s="74"/>
      <c r="GS39" s="74"/>
      <c r="GT39" s="74"/>
      <c r="GU39" s="74"/>
      <c r="GV39" s="74"/>
      <c r="GW39" s="74"/>
      <c r="GX39" s="74"/>
      <c r="GY39" s="74"/>
      <c r="GZ39" s="74"/>
      <c r="HA39" s="74"/>
      <c r="HB39" s="74"/>
      <c r="HC39" s="74"/>
      <c r="HD39" s="74"/>
      <c r="HE39" s="74"/>
      <c r="HF39" s="74"/>
      <c r="HG39" s="74"/>
      <c r="HH39" s="74"/>
      <c r="HI39" s="74"/>
      <c r="HJ39" s="74"/>
      <c r="HK39" s="74"/>
      <c r="HL39" s="74"/>
      <c r="HM39" s="74"/>
      <c r="HN39" s="74"/>
      <c r="HO39" s="74"/>
      <c r="HP39" s="74"/>
      <c r="HQ39" s="74"/>
      <c r="HR39" s="74"/>
      <c r="HS39" s="74"/>
      <c r="HT39" s="74"/>
      <c r="HU39" s="74"/>
      <c r="HV39" s="74"/>
      <c r="HW39" s="74"/>
      <c r="HX39" s="74"/>
      <c r="HY39" s="74"/>
      <c r="HZ39" s="74"/>
      <c r="IA39" s="74"/>
      <c r="IB39" s="74"/>
      <c r="IC39" s="74"/>
      <c r="ID39" s="74"/>
      <c r="IE39" s="74"/>
      <c r="IF39" s="74"/>
      <c r="IG39" s="74"/>
      <c r="IH39" s="74"/>
      <c r="II39" s="74"/>
      <c r="IJ39" s="74"/>
      <c r="IK39" s="74"/>
      <c r="IL39" s="74"/>
      <c r="IM39" s="74"/>
      <c r="IN39" s="74"/>
      <c r="IO39" s="74"/>
      <c r="IP39" s="74"/>
      <c r="IQ39" s="74"/>
      <c r="IR39" s="74"/>
      <c r="IS39" s="74"/>
      <c r="IT39" s="74"/>
      <c r="IU39" s="74"/>
      <c r="IV39" s="74"/>
    </row>
    <row r="40" spans="1:256" ht="45.75" customHeight="1" x14ac:dyDescent="0.2">
      <c r="A40" s="75">
        <v>30</v>
      </c>
      <c r="B40" s="76" t="s">
        <v>52</v>
      </c>
      <c r="C40" s="76"/>
      <c r="D40" s="76"/>
      <c r="E40" s="76"/>
      <c r="F40" s="71">
        <v>0</v>
      </c>
      <c r="G40" s="77"/>
      <c r="H40" s="78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  <c r="GV40" s="74"/>
      <c r="GW40" s="74"/>
      <c r="GX40" s="74"/>
      <c r="GY40" s="74"/>
      <c r="GZ40" s="74"/>
      <c r="HA40" s="74"/>
      <c r="HB40" s="74"/>
      <c r="HC40" s="74"/>
      <c r="HD40" s="74"/>
      <c r="HE40" s="74"/>
      <c r="HF40" s="74"/>
      <c r="HG40" s="74"/>
      <c r="HH40" s="74"/>
      <c r="HI40" s="74"/>
      <c r="HJ40" s="74"/>
      <c r="HK40" s="74"/>
      <c r="HL40" s="74"/>
      <c r="HM40" s="74"/>
      <c r="HN40" s="74"/>
      <c r="HO40" s="74"/>
      <c r="HP40" s="74"/>
      <c r="HQ40" s="74"/>
      <c r="HR40" s="74"/>
      <c r="HS40" s="74"/>
      <c r="HT40" s="74"/>
      <c r="HU40" s="74"/>
      <c r="HV40" s="74"/>
      <c r="HW40" s="74"/>
      <c r="HX40" s="74"/>
      <c r="HY40" s="74"/>
      <c r="HZ40" s="74"/>
      <c r="IA40" s="74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  <c r="IO40" s="74"/>
      <c r="IP40" s="74"/>
      <c r="IQ40" s="74"/>
      <c r="IR40" s="74"/>
      <c r="IS40" s="74"/>
      <c r="IT40" s="74"/>
      <c r="IU40" s="74"/>
      <c r="IV40" s="74"/>
    </row>
    <row r="41" spans="1:256" ht="25.5" customHeight="1" x14ac:dyDescent="0.3">
      <c r="A41" s="81" t="s">
        <v>53</v>
      </c>
      <c r="B41" s="82"/>
      <c r="C41" s="82"/>
      <c r="D41" s="82"/>
      <c r="E41" s="83"/>
      <c r="F41" s="84">
        <f>SUM(F32:F40)</f>
        <v>122580.8875</v>
      </c>
      <c r="G41" s="85"/>
      <c r="H41" s="8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</row>
    <row r="42" spans="1:256" ht="26.25" customHeight="1" x14ac:dyDescent="0.3">
      <c r="A42" s="87" t="s">
        <v>54</v>
      </c>
      <c r="B42" s="88"/>
      <c r="C42" s="89"/>
      <c r="D42" s="90"/>
      <c r="E42" s="91"/>
      <c r="F42" s="91"/>
      <c r="G42" s="91"/>
      <c r="H42" s="92"/>
    </row>
    <row r="43" spans="1:256" x14ac:dyDescent="0.2">
      <c r="A43" s="93" t="s">
        <v>55</v>
      </c>
      <c r="B43" s="94"/>
      <c r="C43" s="94"/>
      <c r="D43" s="94"/>
      <c r="E43" s="94"/>
      <c r="F43" s="94"/>
      <c r="G43" s="94"/>
      <c r="H43" s="95"/>
    </row>
    <row r="44" spans="1:256" ht="39" customHeight="1" x14ac:dyDescent="0.2">
      <c r="A44" s="93"/>
      <c r="B44" s="94"/>
      <c r="C44" s="94"/>
      <c r="D44" s="94"/>
      <c r="E44" s="94"/>
      <c r="F44" s="94"/>
      <c r="G44" s="94"/>
      <c r="H44" s="95"/>
    </row>
    <row r="45" spans="1:256" ht="26.25" x14ac:dyDescent="0.2">
      <c r="A45" s="96"/>
      <c r="B45" s="97"/>
      <c r="C45" s="97"/>
      <c r="D45" s="97"/>
      <c r="E45" s="97"/>
      <c r="F45" s="97"/>
      <c r="G45" s="97"/>
      <c r="H45" s="98"/>
    </row>
    <row r="46" spans="1:256" ht="18.75" customHeight="1" x14ac:dyDescent="0.2">
      <c r="A46" s="96"/>
      <c r="B46" s="97"/>
      <c r="C46" s="97"/>
      <c r="D46" s="97"/>
      <c r="E46" s="97"/>
      <c r="F46" s="97"/>
      <c r="G46" s="97"/>
      <c r="H46" s="98"/>
    </row>
    <row r="47" spans="1:256" ht="18.75" customHeight="1" x14ac:dyDescent="0.2">
      <c r="A47" s="96"/>
      <c r="B47" s="97"/>
      <c r="C47" s="97"/>
      <c r="D47" s="97"/>
      <c r="E47" s="97"/>
      <c r="F47" s="97"/>
      <c r="G47" s="97"/>
      <c r="H47" s="98"/>
    </row>
    <row r="48" spans="1:256" ht="21" x14ac:dyDescent="0.2">
      <c r="A48" s="99"/>
      <c r="B48" s="100"/>
      <c r="C48" s="100"/>
      <c r="D48" s="100"/>
      <c r="E48" s="100"/>
      <c r="F48" s="100"/>
      <c r="G48" s="100"/>
      <c r="H48" s="101"/>
    </row>
    <row r="49" spans="1:256" ht="15.75" x14ac:dyDescent="0.25">
      <c r="A49" s="102"/>
      <c r="B49" s="103"/>
      <c r="C49" s="13"/>
      <c r="D49" s="14"/>
      <c r="E49" s="103"/>
      <c r="F49" s="104"/>
      <c r="G49" s="104"/>
      <c r="H49" s="105"/>
    </row>
    <row r="50" spans="1:256" ht="16.5" thickBot="1" x14ac:dyDescent="0.3">
      <c r="A50" s="106"/>
      <c r="B50" s="107"/>
      <c r="C50" s="108"/>
      <c r="D50" s="109"/>
      <c r="E50" s="107"/>
      <c r="F50" s="110"/>
      <c r="G50" s="110"/>
      <c r="H50" s="111"/>
    </row>
    <row r="51" spans="1:256" ht="33" x14ac:dyDescent="0.2">
      <c r="A51" s="112" t="s">
        <v>0</v>
      </c>
      <c r="B51" s="113"/>
      <c r="C51" s="113"/>
      <c r="D51" s="113"/>
      <c r="E51" s="113"/>
      <c r="F51" s="113"/>
      <c r="G51" s="113"/>
      <c r="H51" s="11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  <c r="GV51" s="74"/>
      <c r="GW51" s="74"/>
      <c r="GX51" s="74"/>
      <c r="GY51" s="74"/>
      <c r="GZ51" s="74"/>
      <c r="HA51" s="74"/>
      <c r="HB51" s="74"/>
      <c r="HC51" s="74"/>
      <c r="HD51" s="74"/>
      <c r="HE51" s="74"/>
      <c r="HF51" s="74"/>
      <c r="HG51" s="74"/>
      <c r="HH51" s="74"/>
      <c r="HI51" s="74"/>
      <c r="HJ51" s="74"/>
      <c r="HK51" s="74"/>
      <c r="HL51" s="74"/>
      <c r="HM51" s="74"/>
      <c r="HN51" s="74"/>
      <c r="HO51" s="74"/>
      <c r="HP51" s="74"/>
      <c r="HQ51" s="74"/>
      <c r="HR51" s="74"/>
      <c r="HS51" s="74"/>
      <c r="HT51" s="74"/>
      <c r="HU51" s="74"/>
      <c r="HV51" s="74"/>
      <c r="HW51" s="74"/>
      <c r="HX51" s="74"/>
      <c r="HY51" s="74"/>
      <c r="HZ51" s="74"/>
      <c r="IA51" s="74"/>
      <c r="IB51" s="74"/>
      <c r="IC51" s="74"/>
      <c r="ID51" s="74"/>
      <c r="IE51" s="74"/>
      <c r="IF51" s="74"/>
      <c r="IG51" s="74"/>
      <c r="IH51" s="74"/>
      <c r="II51" s="74"/>
      <c r="IJ51" s="74"/>
      <c r="IK51" s="74"/>
      <c r="IL51" s="74"/>
      <c r="IM51" s="74"/>
      <c r="IN51" s="74"/>
      <c r="IO51" s="74"/>
      <c r="IP51" s="74"/>
      <c r="IQ51" s="74"/>
      <c r="IR51" s="74"/>
      <c r="IS51" s="74"/>
      <c r="IT51" s="74"/>
      <c r="IU51" s="74"/>
      <c r="IV51" s="74"/>
    </row>
    <row r="52" spans="1:256" ht="33" x14ac:dyDescent="0.2">
      <c r="A52" s="115" t="str">
        <f>A2</f>
        <v>Estimate No: SAM /                                                                          Date:</v>
      </c>
      <c r="B52" s="116"/>
      <c r="C52" s="116"/>
      <c r="D52" s="116"/>
      <c r="E52" s="116"/>
      <c r="F52" s="116"/>
      <c r="G52" s="116"/>
      <c r="H52" s="117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M52" s="74"/>
      <c r="GN52" s="74"/>
      <c r="GO52" s="74"/>
      <c r="GP52" s="74"/>
      <c r="GQ52" s="74"/>
      <c r="GR52" s="74"/>
      <c r="GS52" s="74"/>
      <c r="GT52" s="74"/>
      <c r="GU52" s="74"/>
      <c r="GV52" s="74"/>
      <c r="GW52" s="74"/>
      <c r="GX52" s="74"/>
      <c r="GY52" s="74"/>
      <c r="GZ52" s="74"/>
      <c r="HA52" s="74"/>
      <c r="HB52" s="74"/>
      <c r="HC52" s="74"/>
      <c r="HD52" s="74"/>
      <c r="HE52" s="74"/>
      <c r="HF52" s="74"/>
      <c r="HG52" s="74"/>
      <c r="HH52" s="74"/>
      <c r="HI52" s="74"/>
      <c r="HJ52" s="74"/>
      <c r="HK52" s="74"/>
      <c r="HL52" s="74"/>
      <c r="HM52" s="74"/>
      <c r="HN52" s="74"/>
      <c r="HO52" s="74"/>
      <c r="HP52" s="74"/>
      <c r="HQ52" s="74"/>
      <c r="HR52" s="74"/>
      <c r="HS52" s="74"/>
      <c r="HT52" s="74"/>
      <c r="HU52" s="74"/>
      <c r="HV52" s="74"/>
      <c r="HW52" s="74"/>
      <c r="HX52" s="74"/>
      <c r="HY52" s="74"/>
      <c r="HZ52" s="74"/>
      <c r="IA52" s="74"/>
      <c r="IB52" s="74"/>
      <c r="IC52" s="74"/>
      <c r="ID52" s="74"/>
      <c r="IE52" s="74"/>
      <c r="IF52" s="74"/>
      <c r="IG52" s="74"/>
      <c r="IH52" s="74"/>
      <c r="II52" s="74"/>
      <c r="IJ52" s="74"/>
      <c r="IK52" s="74"/>
      <c r="IL52" s="74"/>
      <c r="IM52" s="74"/>
      <c r="IN52" s="74"/>
      <c r="IO52" s="74"/>
      <c r="IP52" s="74"/>
      <c r="IQ52" s="74"/>
      <c r="IR52" s="74"/>
      <c r="IS52" s="74"/>
      <c r="IT52" s="74"/>
      <c r="IU52" s="74"/>
      <c r="IV52" s="74"/>
    </row>
    <row r="53" spans="1:256" ht="33" x14ac:dyDescent="0.2">
      <c r="A53" s="118" t="str">
        <f>A3</f>
        <v>Estimate for Reconditioning of</v>
      </c>
      <c r="B53" s="119"/>
      <c r="C53" s="119"/>
      <c r="D53" s="119"/>
      <c r="E53" s="119"/>
      <c r="F53" s="119"/>
      <c r="G53" s="119"/>
      <c r="H53" s="120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M53" s="74"/>
      <c r="GN53" s="74"/>
      <c r="GO53" s="74"/>
      <c r="GP53" s="74"/>
      <c r="GQ53" s="74"/>
      <c r="GR53" s="74"/>
      <c r="GS53" s="74"/>
      <c r="GT53" s="74"/>
      <c r="GU53" s="74"/>
      <c r="GV53" s="74"/>
      <c r="GW53" s="74"/>
      <c r="GX53" s="74"/>
      <c r="GY53" s="74"/>
      <c r="GZ53" s="74"/>
      <c r="HA53" s="74"/>
      <c r="HB53" s="74"/>
      <c r="HC53" s="74"/>
      <c r="HD53" s="74"/>
      <c r="HE53" s="74"/>
      <c r="HF53" s="74"/>
      <c r="HG53" s="74"/>
      <c r="HH53" s="74"/>
      <c r="HI53" s="74"/>
      <c r="HJ53" s="74"/>
      <c r="HK53" s="74"/>
      <c r="HL53" s="74"/>
      <c r="HM53" s="74"/>
      <c r="HN53" s="74"/>
      <c r="HO53" s="74"/>
      <c r="HP53" s="74"/>
      <c r="HQ53" s="74"/>
      <c r="HR53" s="74"/>
      <c r="HS53" s="74"/>
      <c r="HT53" s="74"/>
      <c r="HU53" s="74"/>
      <c r="HV53" s="74"/>
      <c r="HW53" s="74"/>
      <c r="HX53" s="74"/>
      <c r="HY53" s="74"/>
      <c r="HZ53" s="74"/>
      <c r="IA53" s="74"/>
      <c r="IB53" s="74"/>
      <c r="IC53" s="74"/>
      <c r="ID53" s="74"/>
      <c r="IE53" s="74"/>
      <c r="IF53" s="74"/>
      <c r="IG53" s="74"/>
      <c r="IH53" s="74"/>
      <c r="II53" s="74"/>
      <c r="IJ53" s="74"/>
      <c r="IK53" s="74"/>
      <c r="IL53" s="74"/>
      <c r="IM53" s="74"/>
      <c r="IN53" s="74"/>
      <c r="IO53" s="74"/>
      <c r="IP53" s="74"/>
      <c r="IQ53" s="74"/>
      <c r="IR53" s="74"/>
      <c r="IS53" s="74"/>
      <c r="IT53" s="74"/>
      <c r="IU53" s="74"/>
      <c r="IV53" s="74"/>
    </row>
    <row r="54" spans="1:256" ht="33" x14ac:dyDescent="0.2">
      <c r="A54" s="121" t="str">
        <f>A4</f>
        <v>SANDALKAD TC  (CESCDTLMS 511653) comes under O&amp;M-1 Section, Madikeri subdivision, Madikeri</v>
      </c>
      <c r="B54" s="122"/>
      <c r="C54" s="122"/>
      <c r="D54" s="122"/>
      <c r="E54" s="122"/>
      <c r="F54" s="122"/>
      <c r="G54" s="122"/>
      <c r="H54" s="123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4"/>
      <c r="IK54" s="74"/>
      <c r="IL54" s="74"/>
      <c r="IM54" s="74"/>
      <c r="IN54" s="74"/>
      <c r="IO54" s="74"/>
      <c r="IP54" s="74"/>
      <c r="IQ54" s="74"/>
      <c r="IR54" s="74"/>
      <c r="IS54" s="74"/>
      <c r="IT54" s="74"/>
      <c r="IU54" s="74"/>
      <c r="IV54" s="74"/>
    </row>
    <row r="55" spans="1:256" ht="33" x14ac:dyDescent="0.2">
      <c r="A55" s="124"/>
      <c r="B55" s="125"/>
      <c r="C55" s="125"/>
      <c r="D55" s="125"/>
      <c r="E55" s="125"/>
      <c r="F55" s="125"/>
      <c r="G55" s="125"/>
      <c r="H55" s="126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  <c r="GV55" s="74"/>
      <c r="GW55" s="74"/>
      <c r="GX55" s="74"/>
      <c r="GY55" s="74"/>
      <c r="GZ55" s="74"/>
      <c r="HA55" s="74"/>
      <c r="HB55" s="74"/>
      <c r="HC55" s="74"/>
      <c r="HD55" s="74"/>
      <c r="HE55" s="74"/>
      <c r="HF55" s="74"/>
      <c r="HG55" s="74"/>
      <c r="HH55" s="74"/>
      <c r="HI55" s="74"/>
      <c r="HJ55" s="74"/>
      <c r="HK55" s="74"/>
      <c r="HL55" s="74"/>
      <c r="HM55" s="74"/>
      <c r="HN55" s="74"/>
      <c r="HO55" s="74"/>
      <c r="HP55" s="74"/>
      <c r="HQ55" s="74"/>
      <c r="HR55" s="74"/>
      <c r="HS55" s="74"/>
      <c r="HT55" s="74"/>
      <c r="HU55" s="74"/>
      <c r="HV55" s="74"/>
      <c r="HW55" s="74"/>
      <c r="HX55" s="74"/>
      <c r="HY55" s="74"/>
      <c r="HZ55" s="74"/>
      <c r="IA55" s="74"/>
      <c r="IB55" s="74"/>
      <c r="IC55" s="74"/>
      <c r="ID55" s="74"/>
      <c r="IE55" s="74"/>
      <c r="IF55" s="74"/>
      <c r="IG55" s="74"/>
      <c r="IH55" s="74"/>
      <c r="II55" s="74"/>
      <c r="IJ55" s="74"/>
      <c r="IK55" s="74"/>
      <c r="IL55" s="74"/>
      <c r="IM55" s="74"/>
      <c r="IN55" s="74"/>
      <c r="IO55" s="74"/>
      <c r="IP55" s="74"/>
      <c r="IQ55" s="74"/>
      <c r="IR55" s="74"/>
      <c r="IS55" s="74"/>
      <c r="IT55" s="74"/>
      <c r="IU55" s="74"/>
      <c r="IV55" s="74"/>
    </row>
    <row r="56" spans="1:256" ht="33" x14ac:dyDescent="0.2">
      <c r="A56" s="127" t="s">
        <v>56</v>
      </c>
      <c r="B56" s="128"/>
      <c r="C56" s="128"/>
      <c r="D56" s="128"/>
      <c r="E56" s="128"/>
      <c r="F56" s="128"/>
      <c r="G56" s="128"/>
      <c r="H56" s="129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M56" s="74"/>
      <c r="GN56" s="74"/>
      <c r="GO56" s="74"/>
      <c r="GP56" s="74"/>
      <c r="GQ56" s="74"/>
      <c r="GR56" s="74"/>
      <c r="GS56" s="74"/>
      <c r="GT56" s="74"/>
      <c r="GU56" s="74"/>
      <c r="GV56" s="74"/>
      <c r="GW56" s="74"/>
      <c r="GX56" s="74"/>
      <c r="GY56" s="74"/>
      <c r="GZ56" s="74"/>
      <c r="HA56" s="74"/>
      <c r="HB56" s="74"/>
      <c r="HC56" s="74"/>
      <c r="HD56" s="74"/>
      <c r="HE56" s="74"/>
      <c r="HF56" s="74"/>
      <c r="HG56" s="74"/>
      <c r="HH56" s="74"/>
      <c r="HI56" s="74"/>
      <c r="HJ56" s="74"/>
      <c r="HK56" s="74"/>
      <c r="HL56" s="74"/>
      <c r="HM56" s="74"/>
      <c r="HN56" s="74"/>
      <c r="HO56" s="74"/>
      <c r="HP56" s="74"/>
      <c r="HQ56" s="74"/>
      <c r="HR56" s="74"/>
      <c r="HS56" s="74"/>
      <c r="HT56" s="74"/>
      <c r="HU56" s="74"/>
      <c r="HV56" s="74"/>
      <c r="HW56" s="74"/>
      <c r="HX56" s="74"/>
      <c r="HY56" s="74"/>
      <c r="HZ56" s="74"/>
      <c r="IA56" s="74"/>
      <c r="IB56" s="74"/>
      <c r="IC56" s="74"/>
      <c r="ID56" s="74"/>
      <c r="IE56" s="74"/>
      <c r="IF56" s="74"/>
      <c r="IG56" s="74"/>
      <c r="IH56" s="74"/>
      <c r="II56" s="74"/>
      <c r="IJ56" s="74"/>
      <c r="IK56" s="74"/>
      <c r="IL56" s="74"/>
      <c r="IM56" s="74"/>
      <c r="IN56" s="74"/>
      <c r="IO56" s="74"/>
      <c r="IP56" s="74"/>
      <c r="IQ56" s="74"/>
      <c r="IR56" s="74"/>
      <c r="IS56" s="74"/>
      <c r="IT56" s="74"/>
      <c r="IU56" s="74"/>
      <c r="IV56" s="74"/>
    </row>
    <row r="57" spans="1:256" ht="33" x14ac:dyDescent="0.2">
      <c r="A57" s="130" t="s">
        <v>57</v>
      </c>
      <c r="B57" s="131" t="s">
        <v>9</v>
      </c>
      <c r="C57" s="132"/>
      <c r="D57" s="133"/>
      <c r="E57" s="134" t="s">
        <v>10</v>
      </c>
      <c r="F57" s="134" t="s">
        <v>11</v>
      </c>
      <c r="G57" s="135" t="s">
        <v>14</v>
      </c>
      <c r="H57" s="136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M57" s="74"/>
      <c r="GN57" s="74"/>
      <c r="GO57" s="74"/>
      <c r="GP57" s="74"/>
      <c r="GQ57" s="74"/>
      <c r="GR57" s="74"/>
      <c r="GS57" s="74"/>
      <c r="GT57" s="74"/>
      <c r="GU57" s="74"/>
      <c r="GV57" s="74"/>
      <c r="GW57" s="74"/>
      <c r="GX57" s="74"/>
      <c r="GY57" s="74"/>
      <c r="GZ57" s="74"/>
      <c r="HA57" s="74"/>
      <c r="HB57" s="74"/>
      <c r="HC57" s="74"/>
      <c r="HD57" s="74"/>
      <c r="HE57" s="74"/>
      <c r="HF57" s="74"/>
      <c r="HG57" s="74"/>
      <c r="HH57" s="74"/>
      <c r="HI57" s="74"/>
      <c r="HJ57" s="74"/>
      <c r="HK57" s="74"/>
      <c r="HL57" s="74"/>
      <c r="HM57" s="74"/>
      <c r="HN57" s="74"/>
      <c r="HO57" s="74"/>
      <c r="HP57" s="74"/>
      <c r="HQ57" s="74"/>
      <c r="HR57" s="74"/>
      <c r="HS57" s="74"/>
      <c r="HT57" s="74"/>
      <c r="HU57" s="74"/>
      <c r="HV57" s="74"/>
      <c r="HW57" s="74"/>
      <c r="HX57" s="74"/>
      <c r="HY57" s="74"/>
      <c r="HZ57" s="74"/>
      <c r="IA57" s="74"/>
      <c r="IB57" s="74"/>
      <c r="IC57" s="74"/>
      <c r="ID57" s="74"/>
      <c r="IE57" s="74"/>
      <c r="IF57" s="74"/>
      <c r="IG57" s="74"/>
      <c r="IH57" s="74"/>
      <c r="II57" s="74"/>
      <c r="IJ57" s="74"/>
      <c r="IK57" s="74"/>
      <c r="IL57" s="74"/>
      <c r="IM57" s="74"/>
      <c r="IN57" s="74"/>
      <c r="IO57" s="74"/>
      <c r="IP57" s="74"/>
      <c r="IQ57" s="74"/>
      <c r="IR57" s="74"/>
      <c r="IS57" s="74"/>
      <c r="IT57" s="74"/>
      <c r="IU57" s="74"/>
      <c r="IV57" s="74"/>
    </row>
    <row r="58" spans="1:256" ht="33" x14ac:dyDescent="0.2">
      <c r="A58" s="137"/>
      <c r="B58" s="138"/>
      <c r="C58" s="139"/>
      <c r="D58" s="140"/>
      <c r="E58" s="141"/>
      <c r="F58" s="141"/>
      <c r="G58" s="142" t="s">
        <v>12</v>
      </c>
      <c r="H58" s="143" t="s">
        <v>13</v>
      </c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M58" s="74"/>
      <c r="GN58" s="74"/>
      <c r="GO58" s="74"/>
      <c r="GP58" s="74"/>
      <c r="GQ58" s="74"/>
      <c r="GR58" s="74"/>
      <c r="GS58" s="74"/>
      <c r="GT58" s="74"/>
      <c r="GU58" s="74"/>
      <c r="GV58" s="74"/>
      <c r="GW58" s="74"/>
      <c r="GX58" s="74"/>
      <c r="GY58" s="74"/>
      <c r="GZ58" s="74"/>
      <c r="HA58" s="74"/>
      <c r="HB58" s="74"/>
      <c r="HC58" s="74"/>
      <c r="HD58" s="74"/>
      <c r="HE58" s="74"/>
      <c r="HF58" s="74"/>
      <c r="HG58" s="74"/>
      <c r="HH58" s="74"/>
      <c r="HI58" s="74"/>
      <c r="HJ58" s="74"/>
      <c r="HK58" s="74"/>
      <c r="HL58" s="74"/>
      <c r="HM58" s="74"/>
      <c r="HN58" s="74"/>
      <c r="HO58" s="74"/>
      <c r="HP58" s="74"/>
      <c r="HQ58" s="74"/>
      <c r="HR58" s="74"/>
      <c r="HS58" s="74"/>
      <c r="HT58" s="74"/>
      <c r="HU58" s="74"/>
      <c r="HV58" s="74"/>
      <c r="HW58" s="74"/>
      <c r="HX58" s="74"/>
      <c r="HY58" s="74"/>
      <c r="HZ58" s="74"/>
      <c r="IA58" s="74"/>
      <c r="IB58" s="74"/>
      <c r="IC58" s="74"/>
      <c r="ID58" s="74"/>
      <c r="IE58" s="74"/>
      <c r="IF58" s="74"/>
      <c r="IG58" s="74"/>
      <c r="IH58" s="74"/>
      <c r="II58" s="74"/>
      <c r="IJ58" s="74"/>
      <c r="IK58" s="74"/>
      <c r="IL58" s="74"/>
      <c r="IM58" s="74"/>
      <c r="IN58" s="74"/>
      <c r="IO58" s="74"/>
      <c r="IP58" s="74"/>
      <c r="IQ58" s="74"/>
      <c r="IR58" s="74"/>
      <c r="IS58" s="74"/>
      <c r="IT58" s="74"/>
      <c r="IU58" s="74"/>
      <c r="IV58" s="74"/>
    </row>
    <row r="59" spans="1:256" ht="33" x14ac:dyDescent="0.2">
      <c r="A59" s="144">
        <v>1</v>
      </c>
      <c r="B59" s="145" t="s">
        <v>58</v>
      </c>
      <c r="C59" s="146"/>
      <c r="D59" s="147"/>
      <c r="E59" s="148" t="s">
        <v>25</v>
      </c>
      <c r="F59" s="148">
        <v>1</v>
      </c>
      <c r="G59" s="149">
        <v>5205</v>
      </c>
      <c r="H59" s="150">
        <f>F59*G59*0.9</f>
        <v>4684.5</v>
      </c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M59" s="74"/>
      <c r="GN59" s="74"/>
      <c r="GO59" s="74"/>
      <c r="GP59" s="74"/>
      <c r="GQ59" s="74"/>
      <c r="GR59" s="74"/>
      <c r="GS59" s="74"/>
      <c r="GT59" s="74"/>
      <c r="GU59" s="74"/>
      <c r="GV59" s="74"/>
      <c r="GW59" s="74"/>
      <c r="GX59" s="74"/>
      <c r="GY59" s="74"/>
      <c r="GZ59" s="74"/>
      <c r="HA59" s="74"/>
      <c r="HB59" s="74"/>
      <c r="HC59" s="74"/>
      <c r="HD59" s="74"/>
      <c r="HE59" s="74"/>
      <c r="HF59" s="74"/>
      <c r="HG59" s="74"/>
      <c r="HH59" s="74"/>
      <c r="HI59" s="74"/>
      <c r="HJ59" s="74"/>
      <c r="HK59" s="74"/>
      <c r="HL59" s="74"/>
      <c r="HM59" s="74"/>
      <c r="HN59" s="74"/>
      <c r="HO59" s="74"/>
      <c r="HP59" s="74"/>
      <c r="HQ59" s="74"/>
      <c r="HR59" s="74"/>
      <c r="HS59" s="74"/>
      <c r="HT59" s="74"/>
      <c r="HU59" s="74"/>
      <c r="HV59" s="74"/>
      <c r="HW59" s="74"/>
      <c r="HX59" s="74"/>
      <c r="HY59" s="74"/>
      <c r="HZ59" s="74"/>
      <c r="IA59" s="74"/>
      <c r="IB59" s="74"/>
      <c r="IC59" s="74"/>
      <c r="ID59" s="74"/>
      <c r="IE59" s="74"/>
      <c r="IF59" s="74"/>
      <c r="IG59" s="74"/>
      <c r="IH59" s="74"/>
      <c r="II59" s="74"/>
      <c r="IJ59" s="74"/>
      <c r="IK59" s="74"/>
      <c r="IL59" s="74"/>
      <c r="IM59" s="74"/>
      <c r="IN59" s="74"/>
      <c r="IO59" s="74"/>
      <c r="IP59" s="74"/>
      <c r="IQ59" s="74"/>
      <c r="IR59" s="74"/>
      <c r="IS59" s="74"/>
      <c r="IT59" s="74"/>
      <c r="IU59" s="74"/>
      <c r="IV59" s="74"/>
    </row>
    <row r="60" spans="1:256" ht="33" x14ac:dyDescent="0.2">
      <c r="A60" s="144">
        <v>2</v>
      </c>
      <c r="B60" s="151" t="s">
        <v>43</v>
      </c>
      <c r="C60" s="152"/>
      <c r="D60" s="153"/>
      <c r="E60" s="154"/>
      <c r="F60" s="154"/>
      <c r="G60" s="154"/>
      <c r="H60" s="155">
        <f ca="1">H61-SUM(59:60)</f>
        <v>0</v>
      </c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M60" s="74"/>
      <c r="GN60" s="74"/>
      <c r="GO60" s="74"/>
      <c r="GP60" s="74"/>
      <c r="GQ60" s="74"/>
      <c r="GR60" s="74"/>
      <c r="GS60" s="74"/>
      <c r="GT60" s="74"/>
      <c r="GU60" s="74"/>
      <c r="GV60" s="74"/>
      <c r="GW60" s="74"/>
      <c r="GX60" s="74"/>
      <c r="GY60" s="74"/>
      <c r="GZ60" s="74"/>
      <c r="HA60" s="74"/>
      <c r="HB60" s="74"/>
      <c r="HC60" s="74"/>
      <c r="HD60" s="74"/>
      <c r="HE60" s="74"/>
      <c r="HF60" s="74"/>
      <c r="HG60" s="74"/>
      <c r="HH60" s="74"/>
      <c r="HI60" s="74"/>
      <c r="HJ60" s="74"/>
      <c r="HK60" s="74"/>
      <c r="HL60" s="74"/>
      <c r="HM60" s="74"/>
      <c r="HN60" s="74"/>
      <c r="HO60" s="74"/>
      <c r="HP60" s="74"/>
      <c r="HQ60" s="74"/>
      <c r="HR60" s="74"/>
      <c r="HS60" s="74"/>
      <c r="HT60" s="74"/>
      <c r="HU60" s="74"/>
      <c r="HV60" s="74"/>
      <c r="HW60" s="74"/>
      <c r="HX60" s="74"/>
      <c r="HY60" s="74"/>
      <c r="HZ60" s="74"/>
      <c r="IA60" s="74"/>
      <c r="IB60" s="74"/>
      <c r="IC60" s="74"/>
      <c r="ID60" s="74"/>
      <c r="IE60" s="74"/>
      <c r="IF60" s="74"/>
      <c r="IG60" s="74"/>
      <c r="IH60" s="74"/>
      <c r="II60" s="74"/>
      <c r="IJ60" s="74"/>
      <c r="IK60" s="74"/>
      <c r="IL60" s="74"/>
      <c r="IM60" s="74"/>
      <c r="IN60" s="74"/>
      <c r="IO60" s="74"/>
      <c r="IP60" s="74"/>
      <c r="IQ60" s="74"/>
      <c r="IR60" s="74"/>
      <c r="IS60" s="74"/>
      <c r="IT60" s="74"/>
      <c r="IU60" s="74"/>
      <c r="IV60" s="74"/>
    </row>
    <row r="61" spans="1:256" ht="33" x14ac:dyDescent="0.2">
      <c r="A61" s="156"/>
      <c r="B61" s="157" t="s">
        <v>44</v>
      </c>
      <c r="C61" s="158"/>
      <c r="D61" s="159"/>
      <c r="E61" s="154"/>
      <c r="F61" s="154"/>
      <c r="G61" s="154"/>
      <c r="H61" s="160">
        <f>ROUND(SUM(H59:H59)+49,-2)</f>
        <v>4700</v>
      </c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  <c r="GV61" s="74"/>
      <c r="GW61" s="74"/>
      <c r="GX61" s="74"/>
      <c r="GY61" s="74"/>
      <c r="GZ61" s="74"/>
      <c r="HA61" s="74"/>
      <c r="HB61" s="74"/>
      <c r="HC61" s="74"/>
      <c r="HD61" s="74"/>
      <c r="HE61" s="74"/>
      <c r="HF61" s="74"/>
      <c r="HG61" s="74"/>
      <c r="HH61" s="74"/>
      <c r="HI61" s="74"/>
      <c r="HJ61" s="74"/>
      <c r="HK61" s="74"/>
      <c r="HL61" s="74"/>
      <c r="HM61" s="74"/>
      <c r="HN61" s="74"/>
      <c r="HO61" s="74"/>
      <c r="HP61" s="74"/>
      <c r="HQ61" s="74"/>
      <c r="HR61" s="74"/>
      <c r="HS61" s="74"/>
      <c r="HT61" s="74"/>
      <c r="HU61" s="74"/>
      <c r="HV61" s="74"/>
      <c r="HW61" s="74"/>
      <c r="HX61" s="74"/>
      <c r="HY61" s="74"/>
      <c r="HZ61" s="74"/>
      <c r="IA61" s="74"/>
      <c r="IB61" s="74"/>
      <c r="IC61" s="74"/>
      <c r="ID61" s="74"/>
      <c r="IE61" s="74"/>
      <c r="IF61" s="74"/>
      <c r="IG61" s="74"/>
      <c r="IH61" s="74"/>
      <c r="II61" s="74"/>
      <c r="IJ61" s="74"/>
      <c r="IK61" s="74"/>
      <c r="IL61" s="74"/>
      <c r="IM61" s="74"/>
      <c r="IN61" s="74"/>
      <c r="IO61" s="74"/>
      <c r="IP61" s="74"/>
      <c r="IQ61" s="74"/>
      <c r="IR61" s="74"/>
      <c r="IS61" s="74"/>
      <c r="IT61" s="74"/>
      <c r="IU61" s="74"/>
      <c r="IV61" s="74"/>
    </row>
    <row r="62" spans="1:256" ht="33" x14ac:dyDescent="0.35">
      <c r="A62" s="144">
        <v>3</v>
      </c>
      <c r="B62" s="161" t="s">
        <v>45</v>
      </c>
      <c r="C62" s="162"/>
      <c r="D62" s="162"/>
      <c r="E62" s="163"/>
      <c r="F62" s="164">
        <f>H61</f>
        <v>4700</v>
      </c>
      <c r="G62" s="65"/>
      <c r="H62" s="66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M62" s="74"/>
      <c r="GN62" s="74"/>
      <c r="GO62" s="74"/>
      <c r="GP62" s="74"/>
      <c r="GQ62" s="74"/>
      <c r="GR62" s="74"/>
      <c r="GS62" s="74"/>
      <c r="GT62" s="74"/>
      <c r="GU62" s="74"/>
      <c r="GV62" s="74"/>
      <c r="GW62" s="74"/>
      <c r="GX62" s="74"/>
      <c r="GY62" s="74"/>
      <c r="GZ62" s="74"/>
      <c r="HA62" s="74"/>
      <c r="HB62" s="74"/>
      <c r="HC62" s="74"/>
      <c r="HD62" s="74"/>
      <c r="HE62" s="74"/>
      <c r="HF62" s="74"/>
      <c r="HG62" s="74"/>
      <c r="HH62" s="74"/>
      <c r="HI62" s="74"/>
      <c r="HJ62" s="74"/>
      <c r="HK62" s="74"/>
      <c r="HL62" s="74"/>
      <c r="HM62" s="74"/>
      <c r="HN62" s="74"/>
      <c r="HO62" s="74"/>
      <c r="HP62" s="74"/>
      <c r="HQ62" s="74"/>
      <c r="HR62" s="74"/>
      <c r="HS62" s="74"/>
      <c r="HT62" s="74"/>
      <c r="HU62" s="74"/>
      <c r="HV62" s="74"/>
      <c r="HW62" s="74"/>
      <c r="HX62" s="74"/>
      <c r="HY62" s="74"/>
      <c r="HZ62" s="74"/>
      <c r="IA62" s="74"/>
      <c r="IB62" s="74"/>
      <c r="IC62" s="74"/>
      <c r="ID62" s="74"/>
      <c r="IE62" s="74"/>
      <c r="IF62" s="74"/>
      <c r="IG62" s="74"/>
      <c r="IH62" s="74"/>
      <c r="II62" s="74"/>
      <c r="IJ62" s="74"/>
      <c r="IK62" s="74"/>
      <c r="IL62" s="74"/>
      <c r="IM62" s="74"/>
      <c r="IN62" s="74"/>
      <c r="IO62" s="74"/>
      <c r="IP62" s="74"/>
      <c r="IQ62" s="74"/>
      <c r="IR62" s="74"/>
      <c r="IS62" s="74"/>
      <c r="IT62" s="74"/>
      <c r="IU62" s="74"/>
      <c r="IV62" s="74"/>
    </row>
    <row r="63" spans="1:256" ht="33" x14ac:dyDescent="0.35">
      <c r="A63" s="156"/>
      <c r="B63" s="161" t="s">
        <v>46</v>
      </c>
      <c r="C63" s="162"/>
      <c r="D63" s="162"/>
      <c r="E63" s="163"/>
      <c r="F63" s="164">
        <f>F62*45%</f>
        <v>2115</v>
      </c>
      <c r="G63" s="65"/>
      <c r="H63" s="66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M63" s="74"/>
      <c r="GN63" s="74"/>
      <c r="GO63" s="74"/>
      <c r="GP63" s="74"/>
      <c r="GQ63" s="74"/>
      <c r="GR63" s="74"/>
      <c r="GS63" s="74"/>
      <c r="GT63" s="74"/>
      <c r="GU63" s="74"/>
      <c r="GV63" s="74"/>
      <c r="GW63" s="74"/>
      <c r="GX63" s="74"/>
      <c r="GY63" s="74"/>
      <c r="GZ63" s="74"/>
      <c r="HA63" s="74"/>
      <c r="HB63" s="74"/>
      <c r="HC63" s="74"/>
      <c r="HD63" s="74"/>
      <c r="HE63" s="74"/>
      <c r="HF63" s="74"/>
      <c r="HG63" s="74"/>
      <c r="HH63" s="74"/>
      <c r="HI63" s="74"/>
      <c r="HJ63" s="74"/>
      <c r="HK63" s="74"/>
      <c r="HL63" s="74"/>
      <c r="HM63" s="74"/>
      <c r="HN63" s="74"/>
      <c r="HO63" s="74"/>
      <c r="HP63" s="74"/>
      <c r="HQ63" s="74"/>
      <c r="HR63" s="74"/>
      <c r="HS63" s="74"/>
      <c r="HT63" s="74"/>
      <c r="HU63" s="74"/>
      <c r="HV63" s="74"/>
      <c r="HW63" s="74"/>
      <c r="HX63" s="74"/>
      <c r="HY63" s="74"/>
      <c r="HZ63" s="74"/>
      <c r="IA63" s="74"/>
      <c r="IB63" s="74"/>
      <c r="IC63" s="74"/>
      <c r="ID63" s="74"/>
      <c r="IE63" s="74"/>
      <c r="IF63" s="74"/>
      <c r="IG63" s="74"/>
      <c r="IH63" s="74"/>
      <c r="II63" s="74"/>
      <c r="IJ63" s="74"/>
      <c r="IK63" s="74"/>
      <c r="IL63" s="74"/>
      <c r="IM63" s="74"/>
      <c r="IN63" s="74"/>
      <c r="IO63" s="74"/>
      <c r="IP63" s="74"/>
      <c r="IQ63" s="74"/>
      <c r="IR63" s="74"/>
      <c r="IS63" s="74"/>
      <c r="IT63" s="74"/>
      <c r="IU63" s="74"/>
      <c r="IV63" s="74"/>
    </row>
    <row r="64" spans="1:256" ht="33" x14ac:dyDescent="0.35">
      <c r="A64" s="156"/>
      <c r="B64" s="161" t="s">
        <v>59</v>
      </c>
      <c r="C64" s="162"/>
      <c r="D64" s="162"/>
      <c r="E64" s="163"/>
      <c r="F64" s="164">
        <f>SUM(F62:F63)*18%</f>
        <v>1226.7</v>
      </c>
      <c r="G64" s="65"/>
      <c r="H64" s="66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M64" s="74"/>
      <c r="GN64" s="74"/>
      <c r="GO64" s="74"/>
      <c r="GP64" s="74"/>
      <c r="GQ64" s="74"/>
      <c r="GR64" s="74"/>
      <c r="GS64" s="74"/>
      <c r="GT64" s="74"/>
      <c r="GU64" s="74"/>
      <c r="GV64" s="74"/>
      <c r="GW64" s="74"/>
      <c r="GX64" s="74"/>
      <c r="GY64" s="74"/>
      <c r="GZ64" s="74"/>
      <c r="HA64" s="74"/>
      <c r="HB64" s="74"/>
      <c r="HC64" s="74"/>
      <c r="HD64" s="74"/>
      <c r="HE64" s="74"/>
      <c r="HF64" s="74"/>
      <c r="HG64" s="74"/>
      <c r="HH64" s="74"/>
      <c r="HI64" s="74"/>
      <c r="HJ64" s="74"/>
      <c r="HK64" s="74"/>
      <c r="HL64" s="74"/>
      <c r="HM64" s="74"/>
      <c r="HN64" s="74"/>
      <c r="HO64" s="74"/>
      <c r="HP64" s="74"/>
      <c r="HQ64" s="74"/>
      <c r="HR64" s="74"/>
      <c r="HS64" s="74"/>
      <c r="HT64" s="74"/>
      <c r="HU64" s="74"/>
      <c r="HV64" s="74"/>
      <c r="HW64" s="74"/>
      <c r="HX64" s="74"/>
      <c r="HY64" s="74"/>
      <c r="HZ64" s="74"/>
      <c r="IA64" s="74"/>
      <c r="IB64" s="74"/>
      <c r="IC64" s="74"/>
      <c r="ID64" s="74"/>
      <c r="IE64" s="74"/>
      <c r="IF64" s="74"/>
      <c r="IG64" s="74"/>
      <c r="IH64" s="74"/>
      <c r="II64" s="74"/>
      <c r="IJ64" s="74"/>
      <c r="IK64" s="74"/>
      <c r="IL64" s="74"/>
      <c r="IM64" s="74"/>
      <c r="IN64" s="74"/>
      <c r="IO64" s="74"/>
      <c r="IP64" s="74"/>
      <c r="IQ64" s="74"/>
      <c r="IR64" s="74"/>
      <c r="IS64" s="74"/>
      <c r="IT64" s="74"/>
      <c r="IU64" s="74"/>
      <c r="IV64" s="74"/>
    </row>
    <row r="65" spans="1:256" ht="33" x14ac:dyDescent="0.3">
      <c r="A65" s="144">
        <v>4</v>
      </c>
      <c r="B65" s="151" t="s">
        <v>60</v>
      </c>
      <c r="C65" s="152"/>
      <c r="D65" s="152"/>
      <c r="E65" s="153"/>
      <c r="F65" s="164">
        <f>SUM(F61:F63)*2%</f>
        <v>136.30000000000001</v>
      </c>
      <c r="G65" s="165"/>
      <c r="H65" s="166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M65" s="74"/>
      <c r="GN65" s="74"/>
      <c r="GO65" s="74"/>
      <c r="GP65" s="74"/>
      <c r="GQ65" s="74"/>
      <c r="GR65" s="74"/>
      <c r="GS65" s="74"/>
      <c r="GT65" s="74"/>
      <c r="GU65" s="74"/>
      <c r="GV65" s="74"/>
      <c r="GW65" s="74"/>
      <c r="GX65" s="74"/>
      <c r="GY65" s="74"/>
      <c r="GZ65" s="74"/>
      <c r="HA65" s="74"/>
      <c r="HB65" s="74"/>
      <c r="HC65" s="74"/>
      <c r="HD65" s="74"/>
      <c r="HE65" s="74"/>
      <c r="HF65" s="74"/>
      <c r="HG65" s="74"/>
      <c r="HH65" s="74"/>
      <c r="HI65" s="74"/>
      <c r="HJ65" s="74"/>
      <c r="HK65" s="74"/>
      <c r="HL65" s="74"/>
      <c r="HM65" s="74"/>
      <c r="HN65" s="74"/>
      <c r="HO65" s="74"/>
      <c r="HP65" s="74"/>
      <c r="HQ65" s="74"/>
      <c r="HR65" s="74"/>
      <c r="HS65" s="74"/>
      <c r="HT65" s="74"/>
      <c r="HU65" s="74"/>
      <c r="HV65" s="74"/>
      <c r="HW65" s="74"/>
      <c r="HX65" s="74"/>
      <c r="HY65" s="74"/>
      <c r="HZ65" s="74"/>
      <c r="IA65" s="74"/>
      <c r="IB65" s="74"/>
      <c r="IC65" s="74"/>
      <c r="ID65" s="74"/>
      <c r="IE65" s="74"/>
      <c r="IF65" s="74"/>
      <c r="IG65" s="74"/>
      <c r="IH65" s="74"/>
      <c r="II65" s="74"/>
      <c r="IJ65" s="74"/>
      <c r="IK65" s="74"/>
      <c r="IL65" s="74"/>
      <c r="IM65" s="74"/>
      <c r="IN65" s="74"/>
      <c r="IO65" s="74"/>
      <c r="IP65" s="74"/>
      <c r="IQ65" s="74"/>
      <c r="IR65" s="74"/>
      <c r="IS65" s="74"/>
      <c r="IT65" s="74"/>
      <c r="IU65" s="74"/>
      <c r="IV65" s="74"/>
    </row>
    <row r="66" spans="1:256" ht="33" x14ac:dyDescent="0.35">
      <c r="A66" s="144">
        <v>5</v>
      </c>
      <c r="B66" s="151" t="s">
        <v>61</v>
      </c>
      <c r="C66" s="152"/>
      <c r="D66" s="152"/>
      <c r="E66" s="153"/>
      <c r="F66" s="164">
        <f>SUM(F62:F63)*20%</f>
        <v>1363</v>
      </c>
      <c r="G66" s="167"/>
      <c r="H66" s="168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M66" s="74"/>
      <c r="GN66" s="74"/>
      <c r="GO66" s="74"/>
      <c r="GP66" s="74"/>
      <c r="GQ66" s="74"/>
      <c r="GR66" s="74"/>
      <c r="GS66" s="74"/>
      <c r="GT66" s="74"/>
      <c r="GU66" s="74"/>
      <c r="GV66" s="74"/>
      <c r="GW66" s="74"/>
      <c r="GX66" s="74"/>
      <c r="GY66" s="74"/>
      <c r="GZ66" s="74"/>
      <c r="HA66" s="74"/>
      <c r="HB66" s="74"/>
      <c r="HC66" s="74"/>
      <c r="HD66" s="74"/>
      <c r="HE66" s="74"/>
      <c r="HF66" s="74"/>
      <c r="HG66" s="74"/>
      <c r="HH66" s="74"/>
      <c r="HI66" s="74"/>
      <c r="HJ66" s="74"/>
      <c r="HK66" s="74"/>
      <c r="HL66" s="74"/>
      <c r="HM66" s="74"/>
      <c r="HN66" s="74"/>
      <c r="HO66" s="74"/>
      <c r="HP66" s="74"/>
      <c r="HQ66" s="74"/>
      <c r="HR66" s="74"/>
      <c r="HS66" s="74"/>
      <c r="HT66" s="74"/>
      <c r="HU66" s="74"/>
      <c r="HV66" s="74"/>
      <c r="HW66" s="74"/>
      <c r="HX66" s="74"/>
      <c r="HY66" s="74"/>
      <c r="HZ66" s="74"/>
      <c r="IA66" s="74"/>
      <c r="IB66" s="74"/>
      <c r="IC66" s="74"/>
      <c r="ID66" s="74"/>
      <c r="IE66" s="74"/>
      <c r="IF66" s="74"/>
      <c r="IG66" s="74"/>
      <c r="IH66" s="74"/>
      <c r="II66" s="74"/>
      <c r="IJ66" s="74"/>
      <c r="IK66" s="74"/>
      <c r="IL66" s="74"/>
      <c r="IM66" s="74"/>
      <c r="IN66" s="74"/>
      <c r="IO66" s="74"/>
      <c r="IP66" s="74"/>
      <c r="IQ66" s="74"/>
      <c r="IR66" s="74"/>
      <c r="IS66" s="74"/>
      <c r="IT66" s="74"/>
      <c r="IU66" s="74"/>
      <c r="IV66" s="74"/>
    </row>
    <row r="67" spans="1:256" ht="33" x14ac:dyDescent="0.35">
      <c r="A67" s="144">
        <v>6</v>
      </c>
      <c r="B67" s="154" t="s">
        <v>62</v>
      </c>
      <c r="C67" s="154"/>
      <c r="D67" s="154"/>
      <c r="E67" s="154"/>
      <c r="F67" s="164">
        <v>0</v>
      </c>
      <c r="G67" s="167"/>
      <c r="H67" s="168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M67" s="74"/>
      <c r="GN67" s="74"/>
      <c r="GO67" s="74"/>
      <c r="GP67" s="74"/>
      <c r="GQ67" s="74"/>
      <c r="GR67" s="74"/>
      <c r="GS67" s="74"/>
      <c r="GT67" s="74"/>
      <c r="GU67" s="74"/>
      <c r="GV67" s="74"/>
      <c r="GW67" s="74"/>
      <c r="GX67" s="74"/>
      <c r="GY67" s="74"/>
      <c r="GZ67" s="74"/>
      <c r="HA67" s="74"/>
      <c r="HB67" s="74"/>
      <c r="HC67" s="74"/>
      <c r="HD67" s="74"/>
      <c r="HE67" s="74"/>
      <c r="HF67" s="74"/>
      <c r="HG67" s="74"/>
      <c r="HH67" s="74"/>
      <c r="HI67" s="74"/>
      <c r="HJ67" s="74"/>
      <c r="HK67" s="74"/>
      <c r="HL67" s="74"/>
      <c r="HM67" s="74"/>
      <c r="HN67" s="74"/>
      <c r="HO67" s="74"/>
      <c r="HP67" s="74"/>
      <c r="HQ67" s="74"/>
      <c r="HR67" s="74"/>
      <c r="HS67" s="74"/>
      <c r="HT67" s="74"/>
      <c r="HU67" s="74"/>
      <c r="HV67" s="74"/>
      <c r="HW67" s="74"/>
      <c r="HX67" s="74"/>
      <c r="HY67" s="74"/>
      <c r="HZ67" s="74"/>
      <c r="IA67" s="74"/>
      <c r="IB67" s="74"/>
      <c r="IC67" s="74"/>
      <c r="ID67" s="74"/>
      <c r="IE67" s="74"/>
      <c r="IF67" s="74"/>
      <c r="IG67" s="74"/>
      <c r="IH67" s="74"/>
      <c r="II67" s="74"/>
      <c r="IJ67" s="74"/>
      <c r="IK67" s="74"/>
      <c r="IL67" s="74"/>
      <c r="IM67" s="74"/>
      <c r="IN67" s="74"/>
      <c r="IO67" s="74"/>
      <c r="IP67" s="74"/>
      <c r="IQ67" s="74"/>
      <c r="IR67" s="74"/>
      <c r="IS67" s="74"/>
      <c r="IT67" s="74"/>
      <c r="IU67" s="74"/>
      <c r="IV67" s="74"/>
    </row>
    <row r="68" spans="1:256" ht="33" x14ac:dyDescent="0.35">
      <c r="A68" s="144">
        <v>7</v>
      </c>
      <c r="B68" s="151" t="s">
        <v>63</v>
      </c>
      <c r="C68" s="152"/>
      <c r="D68" s="152"/>
      <c r="E68" s="153"/>
      <c r="F68" s="164">
        <v>0</v>
      </c>
      <c r="G68" s="167"/>
      <c r="H68" s="168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M68" s="74"/>
      <c r="GN68" s="74"/>
      <c r="GO68" s="74"/>
      <c r="GP68" s="74"/>
      <c r="GQ68" s="74"/>
      <c r="GR68" s="74"/>
      <c r="GS68" s="74"/>
      <c r="GT68" s="74"/>
      <c r="GU68" s="74"/>
      <c r="GV68" s="74"/>
      <c r="GW68" s="74"/>
      <c r="GX68" s="74"/>
      <c r="GY68" s="74"/>
      <c r="GZ68" s="74"/>
      <c r="HA68" s="74"/>
      <c r="HB68" s="74"/>
      <c r="HC68" s="74"/>
      <c r="HD68" s="74"/>
      <c r="HE68" s="74"/>
      <c r="HF68" s="74"/>
      <c r="HG68" s="74"/>
      <c r="HH68" s="74"/>
      <c r="HI68" s="74"/>
      <c r="HJ68" s="74"/>
      <c r="HK68" s="74"/>
      <c r="HL68" s="74"/>
      <c r="HM68" s="74"/>
      <c r="HN68" s="74"/>
      <c r="HO68" s="74"/>
      <c r="HP68" s="74"/>
      <c r="HQ68" s="74"/>
      <c r="HR68" s="74"/>
      <c r="HS68" s="74"/>
      <c r="HT68" s="74"/>
      <c r="HU68" s="74"/>
      <c r="HV68" s="74"/>
      <c r="HW68" s="74"/>
      <c r="HX68" s="74"/>
      <c r="HY68" s="74"/>
      <c r="HZ68" s="74"/>
      <c r="IA68" s="74"/>
      <c r="IB68" s="74"/>
      <c r="IC68" s="74"/>
      <c r="ID68" s="74"/>
      <c r="IE68" s="74"/>
      <c r="IF68" s="74"/>
      <c r="IG68" s="74"/>
      <c r="IH68" s="74"/>
      <c r="II68" s="74"/>
      <c r="IJ68" s="74"/>
      <c r="IK68" s="74"/>
      <c r="IL68" s="74"/>
      <c r="IM68" s="74"/>
      <c r="IN68" s="74"/>
      <c r="IO68" s="74"/>
      <c r="IP68" s="74"/>
      <c r="IQ68" s="74"/>
      <c r="IR68" s="74"/>
      <c r="IS68" s="74"/>
      <c r="IT68" s="74"/>
      <c r="IU68" s="74"/>
      <c r="IV68" s="74"/>
    </row>
    <row r="69" spans="1:256" ht="33" x14ac:dyDescent="0.35">
      <c r="A69" s="144">
        <v>8</v>
      </c>
      <c r="B69" s="154" t="s">
        <v>64</v>
      </c>
      <c r="C69" s="154"/>
      <c r="D69" s="154"/>
      <c r="E69" s="154"/>
      <c r="F69" s="164">
        <v>0</v>
      </c>
      <c r="G69" s="169"/>
      <c r="H69" s="170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M69" s="74"/>
      <c r="GN69" s="74"/>
      <c r="GO69" s="74"/>
      <c r="GP69" s="74"/>
      <c r="GQ69" s="74"/>
      <c r="GR69" s="74"/>
      <c r="GS69" s="74"/>
      <c r="GT69" s="74"/>
      <c r="GU69" s="74"/>
      <c r="GV69" s="74"/>
      <c r="GW69" s="74"/>
      <c r="GX69" s="74"/>
      <c r="GY69" s="74"/>
      <c r="GZ69" s="74"/>
      <c r="HA69" s="74"/>
      <c r="HB69" s="74"/>
      <c r="HC69" s="74"/>
      <c r="HD69" s="74"/>
      <c r="HE69" s="74"/>
      <c r="HF69" s="74"/>
      <c r="HG69" s="74"/>
      <c r="HH69" s="74"/>
      <c r="HI69" s="74"/>
      <c r="HJ69" s="74"/>
      <c r="HK69" s="74"/>
      <c r="HL69" s="74"/>
      <c r="HM69" s="74"/>
      <c r="HN69" s="74"/>
      <c r="HO69" s="74"/>
      <c r="HP69" s="74"/>
      <c r="HQ69" s="74"/>
      <c r="HR69" s="74"/>
      <c r="HS69" s="74"/>
      <c r="HT69" s="74"/>
      <c r="HU69" s="74"/>
      <c r="HV69" s="74"/>
      <c r="HW69" s="74"/>
      <c r="HX69" s="74"/>
      <c r="HY69" s="74"/>
      <c r="HZ69" s="74"/>
      <c r="IA69" s="74"/>
      <c r="IB69" s="74"/>
      <c r="IC69" s="74"/>
      <c r="ID69" s="74"/>
      <c r="IE69" s="74"/>
      <c r="IF69" s="74"/>
      <c r="IG69" s="74"/>
      <c r="IH69" s="74"/>
      <c r="II69" s="74"/>
      <c r="IJ69" s="74"/>
      <c r="IK69" s="74"/>
      <c r="IL69" s="74"/>
      <c r="IM69" s="74"/>
      <c r="IN69" s="74"/>
      <c r="IO69" s="74"/>
      <c r="IP69" s="74"/>
      <c r="IQ69" s="74"/>
      <c r="IR69" s="74"/>
      <c r="IS69" s="74"/>
      <c r="IT69" s="74"/>
      <c r="IU69" s="74"/>
      <c r="IV69" s="74"/>
    </row>
    <row r="70" spans="1:256" ht="33" x14ac:dyDescent="0.2">
      <c r="A70" s="171"/>
      <c r="B70" s="157" t="s">
        <v>65</v>
      </c>
      <c r="C70" s="158"/>
      <c r="D70" s="158"/>
      <c r="E70" s="159"/>
      <c r="F70" s="172">
        <f>SUM(F62:F69)</f>
        <v>9541</v>
      </c>
      <c r="G70" s="173"/>
      <c r="H70" s="1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M70" s="74"/>
      <c r="GN70" s="74"/>
      <c r="GO70" s="74"/>
      <c r="GP70" s="74"/>
      <c r="GQ70" s="74"/>
      <c r="GR70" s="74"/>
      <c r="GS70" s="74"/>
      <c r="GT70" s="74"/>
      <c r="GU70" s="74"/>
      <c r="GV70" s="74"/>
      <c r="GW70" s="74"/>
      <c r="GX70" s="74"/>
      <c r="GY70" s="74"/>
      <c r="GZ70" s="74"/>
      <c r="HA70" s="74"/>
      <c r="HB70" s="74"/>
      <c r="HC70" s="74"/>
      <c r="HD70" s="74"/>
      <c r="HE70" s="74"/>
      <c r="HF70" s="74"/>
      <c r="HG70" s="74"/>
      <c r="HH70" s="74"/>
      <c r="HI70" s="74"/>
      <c r="HJ70" s="74"/>
      <c r="HK70" s="74"/>
      <c r="HL70" s="74"/>
      <c r="HM70" s="74"/>
      <c r="HN70" s="74"/>
      <c r="HO70" s="74"/>
      <c r="HP70" s="74"/>
      <c r="HQ70" s="74"/>
      <c r="HR70" s="74"/>
      <c r="HS70" s="74"/>
      <c r="HT70" s="74"/>
      <c r="HU70" s="74"/>
      <c r="HV70" s="74"/>
      <c r="HW70" s="74"/>
      <c r="HX70" s="74"/>
      <c r="HY70" s="74"/>
      <c r="HZ70" s="74"/>
      <c r="IA70" s="74"/>
      <c r="IB70" s="74"/>
      <c r="IC70" s="74"/>
      <c r="ID70" s="74"/>
      <c r="IE70" s="74"/>
      <c r="IF70" s="74"/>
      <c r="IG70" s="74"/>
      <c r="IH70" s="74"/>
      <c r="II70" s="74"/>
      <c r="IJ70" s="74"/>
      <c r="IK70" s="74"/>
      <c r="IL70" s="74"/>
      <c r="IM70" s="74"/>
      <c r="IN70" s="74"/>
      <c r="IO70" s="74"/>
      <c r="IP70" s="74"/>
      <c r="IQ70" s="74"/>
      <c r="IR70" s="74"/>
      <c r="IS70" s="74"/>
      <c r="IT70" s="74"/>
      <c r="IU70" s="74"/>
      <c r="IV70" s="74"/>
    </row>
    <row r="71" spans="1:256" ht="33" x14ac:dyDescent="0.2">
      <c r="A71" s="175" t="s">
        <v>66</v>
      </c>
      <c r="B71" s="176"/>
      <c r="C71" s="176"/>
      <c r="D71" s="176"/>
      <c r="E71" s="176"/>
      <c r="F71" s="177"/>
      <c r="G71" s="177"/>
      <c r="H71" s="178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M71" s="74"/>
      <c r="GN71" s="74"/>
      <c r="GO71" s="74"/>
      <c r="GP71" s="74"/>
      <c r="GQ71" s="74"/>
      <c r="GR71" s="74"/>
      <c r="GS71" s="74"/>
      <c r="GT71" s="74"/>
      <c r="GU71" s="74"/>
      <c r="GV71" s="74"/>
      <c r="GW71" s="74"/>
      <c r="GX71" s="74"/>
      <c r="GY71" s="74"/>
      <c r="GZ71" s="74"/>
      <c r="HA71" s="74"/>
      <c r="HB71" s="74"/>
      <c r="HC71" s="74"/>
      <c r="HD71" s="74"/>
      <c r="HE71" s="74"/>
      <c r="HF71" s="74"/>
      <c r="HG71" s="74"/>
      <c r="HH71" s="74"/>
      <c r="HI71" s="74"/>
      <c r="HJ71" s="74"/>
      <c r="HK71" s="74"/>
      <c r="HL71" s="74"/>
      <c r="HM71" s="74"/>
      <c r="HN71" s="74"/>
      <c r="HO71" s="74"/>
      <c r="HP71" s="74"/>
      <c r="HQ71" s="74"/>
      <c r="HR71" s="74"/>
      <c r="HS71" s="74"/>
      <c r="HT71" s="74"/>
      <c r="HU71" s="74"/>
      <c r="HV71" s="74"/>
      <c r="HW71" s="74"/>
      <c r="HX71" s="74"/>
      <c r="HY71" s="74"/>
      <c r="HZ71" s="74"/>
      <c r="IA71" s="74"/>
      <c r="IB71" s="74"/>
      <c r="IC71" s="74"/>
      <c r="ID71" s="74"/>
      <c r="IE71" s="74"/>
      <c r="IF71" s="74"/>
      <c r="IG71" s="74"/>
      <c r="IH71" s="74"/>
      <c r="II71" s="74"/>
      <c r="IJ71" s="74"/>
      <c r="IK71" s="74"/>
      <c r="IL71" s="74"/>
      <c r="IM71" s="74"/>
      <c r="IN71" s="74"/>
      <c r="IO71" s="74"/>
      <c r="IP71" s="74"/>
      <c r="IQ71" s="74"/>
      <c r="IR71" s="74"/>
      <c r="IS71" s="74"/>
      <c r="IT71" s="74"/>
      <c r="IU71" s="74"/>
      <c r="IV71" s="74"/>
    </row>
    <row r="72" spans="1:256" ht="33" x14ac:dyDescent="0.2">
      <c r="A72" s="179" t="s">
        <v>67</v>
      </c>
      <c r="B72" s="180"/>
      <c r="C72" s="180"/>
      <c r="D72" s="180"/>
      <c r="E72" s="180"/>
      <c r="F72" s="180"/>
      <c r="G72" s="177"/>
      <c r="H72" s="178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M72" s="74"/>
      <c r="GN72" s="74"/>
      <c r="GO72" s="74"/>
      <c r="GP72" s="74"/>
      <c r="GQ72" s="74"/>
      <c r="GR72" s="74"/>
      <c r="GS72" s="74"/>
      <c r="GT72" s="74"/>
      <c r="GU72" s="74"/>
      <c r="GV72" s="74"/>
      <c r="GW72" s="74"/>
      <c r="GX72" s="74"/>
      <c r="GY72" s="74"/>
      <c r="GZ72" s="74"/>
      <c r="HA72" s="74"/>
      <c r="HB72" s="74"/>
      <c r="HC72" s="74"/>
      <c r="HD72" s="74"/>
      <c r="HE72" s="74"/>
      <c r="HF72" s="74"/>
      <c r="HG72" s="74"/>
      <c r="HH72" s="74"/>
      <c r="HI72" s="74"/>
      <c r="HJ72" s="74"/>
      <c r="HK72" s="74"/>
      <c r="HL72" s="74"/>
      <c r="HM72" s="74"/>
      <c r="HN72" s="74"/>
      <c r="HO72" s="74"/>
      <c r="HP72" s="74"/>
      <c r="HQ72" s="74"/>
      <c r="HR72" s="74"/>
      <c r="HS72" s="74"/>
      <c r="HT72" s="74"/>
      <c r="HU72" s="74"/>
      <c r="HV72" s="74"/>
      <c r="HW72" s="74"/>
      <c r="HX72" s="74"/>
      <c r="HY72" s="74"/>
      <c r="HZ72" s="74"/>
      <c r="IA72" s="74"/>
      <c r="IB72" s="74"/>
      <c r="IC72" s="74"/>
      <c r="ID72" s="74"/>
      <c r="IE72" s="74"/>
      <c r="IF72" s="74"/>
      <c r="IG72" s="74"/>
      <c r="IH72" s="74"/>
      <c r="II72" s="74"/>
      <c r="IJ72" s="74"/>
      <c r="IK72" s="74"/>
      <c r="IL72" s="74"/>
      <c r="IM72" s="74"/>
      <c r="IN72" s="74"/>
      <c r="IO72" s="74"/>
      <c r="IP72" s="74"/>
      <c r="IQ72" s="74"/>
      <c r="IR72" s="74"/>
      <c r="IS72" s="74"/>
      <c r="IT72" s="74"/>
      <c r="IU72" s="74"/>
      <c r="IV72" s="74"/>
    </row>
    <row r="73" spans="1:256" ht="33" x14ac:dyDescent="0.2">
      <c r="A73" s="144">
        <v>1</v>
      </c>
      <c r="B73" s="181" t="s">
        <v>68</v>
      </c>
      <c r="C73" s="181"/>
      <c r="D73" s="181"/>
      <c r="E73" s="164" t="s">
        <v>25</v>
      </c>
      <c r="F73" s="164" t="s">
        <v>69</v>
      </c>
      <c r="G73" s="181" t="s">
        <v>70</v>
      </c>
      <c r="H73" s="182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M73" s="74"/>
      <c r="GN73" s="74"/>
      <c r="GO73" s="74"/>
      <c r="GP73" s="74"/>
      <c r="GQ73" s="74"/>
      <c r="GR73" s="74"/>
      <c r="GS73" s="74"/>
      <c r="GT73" s="74"/>
      <c r="GU73" s="74"/>
      <c r="GV73" s="74"/>
      <c r="GW73" s="74"/>
      <c r="GX73" s="74"/>
      <c r="GY73" s="74"/>
      <c r="GZ73" s="74"/>
      <c r="HA73" s="74"/>
      <c r="HB73" s="74"/>
      <c r="HC73" s="74"/>
      <c r="HD73" s="74"/>
      <c r="HE73" s="74"/>
      <c r="HF73" s="74"/>
      <c r="HG73" s="74"/>
      <c r="HH73" s="74"/>
      <c r="HI73" s="74"/>
      <c r="HJ73" s="74"/>
      <c r="HK73" s="74"/>
      <c r="HL73" s="74"/>
      <c r="HM73" s="74"/>
      <c r="HN73" s="74"/>
      <c r="HO73" s="74"/>
      <c r="HP73" s="74"/>
      <c r="HQ73" s="74"/>
      <c r="HR73" s="74"/>
      <c r="HS73" s="74"/>
      <c r="HT73" s="74"/>
      <c r="HU73" s="74"/>
      <c r="HV73" s="74"/>
      <c r="HW73" s="74"/>
      <c r="HX73" s="74"/>
      <c r="HY73" s="74"/>
      <c r="HZ73" s="74"/>
      <c r="IA73" s="74"/>
      <c r="IB73" s="74"/>
      <c r="IC73" s="74"/>
      <c r="ID73" s="74"/>
      <c r="IE73" s="74"/>
      <c r="IF73" s="74"/>
      <c r="IG73" s="74"/>
      <c r="IH73" s="74"/>
      <c r="II73" s="74"/>
      <c r="IJ73" s="74"/>
      <c r="IK73" s="74"/>
      <c r="IL73" s="74"/>
      <c r="IM73" s="74"/>
      <c r="IN73" s="74"/>
      <c r="IO73" s="74"/>
      <c r="IP73" s="74"/>
      <c r="IQ73" s="74"/>
      <c r="IR73" s="74"/>
      <c r="IS73" s="74"/>
      <c r="IT73" s="74"/>
      <c r="IU73" s="74"/>
      <c r="IV73" s="74"/>
    </row>
    <row r="74" spans="1:256" ht="33" x14ac:dyDescent="0.2">
      <c r="A74" s="144">
        <v>2</v>
      </c>
      <c r="B74" s="181" t="s">
        <v>71</v>
      </c>
      <c r="C74" s="181"/>
      <c r="D74" s="181"/>
      <c r="E74" s="164" t="s">
        <v>16</v>
      </c>
      <c r="F74" s="164" t="s">
        <v>72</v>
      </c>
      <c r="G74" s="181" t="s">
        <v>70</v>
      </c>
      <c r="H74" s="182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M74" s="74"/>
      <c r="GN74" s="74"/>
      <c r="GO74" s="74"/>
      <c r="GP74" s="74"/>
      <c r="GQ74" s="74"/>
      <c r="GR74" s="74"/>
      <c r="GS74" s="74"/>
      <c r="GT74" s="74"/>
      <c r="GU74" s="74"/>
      <c r="GV74" s="74"/>
      <c r="GW74" s="74"/>
      <c r="GX74" s="74"/>
      <c r="GY74" s="74"/>
      <c r="GZ74" s="74"/>
      <c r="HA74" s="74"/>
      <c r="HB74" s="74"/>
      <c r="HC74" s="74"/>
      <c r="HD74" s="74"/>
      <c r="HE74" s="74"/>
      <c r="HF74" s="74"/>
      <c r="HG74" s="74"/>
      <c r="HH74" s="74"/>
      <c r="HI74" s="74"/>
      <c r="HJ74" s="74"/>
      <c r="HK74" s="74"/>
      <c r="HL74" s="74"/>
      <c r="HM74" s="74"/>
      <c r="HN74" s="74"/>
      <c r="HO74" s="74"/>
      <c r="HP74" s="74"/>
      <c r="HQ74" s="74"/>
      <c r="HR74" s="74"/>
      <c r="HS74" s="74"/>
      <c r="HT74" s="74"/>
      <c r="HU74" s="74"/>
      <c r="HV74" s="74"/>
      <c r="HW74" s="74"/>
      <c r="HX74" s="74"/>
      <c r="HY74" s="74"/>
      <c r="HZ74" s="74"/>
      <c r="IA74" s="74"/>
      <c r="IB74" s="74"/>
      <c r="IC74" s="74"/>
      <c r="ID74" s="74"/>
      <c r="IE74" s="74"/>
      <c r="IF74" s="74"/>
      <c r="IG74" s="74"/>
      <c r="IH74" s="74"/>
      <c r="II74" s="74"/>
      <c r="IJ74" s="74"/>
      <c r="IK74" s="74"/>
      <c r="IL74" s="74"/>
      <c r="IM74" s="74"/>
      <c r="IN74" s="74"/>
      <c r="IO74" s="74"/>
      <c r="IP74" s="74"/>
      <c r="IQ74" s="74"/>
      <c r="IR74" s="74"/>
      <c r="IS74" s="74"/>
      <c r="IT74" s="74"/>
      <c r="IU74" s="74"/>
      <c r="IV74" s="74"/>
    </row>
    <row r="75" spans="1:256" ht="33" x14ac:dyDescent="0.2">
      <c r="A75" s="183"/>
      <c r="B75" s="184" t="s">
        <v>73</v>
      </c>
      <c r="C75" s="185">
        <v>1995</v>
      </c>
      <c r="D75" s="185"/>
      <c r="E75" s="185"/>
      <c r="F75" s="185"/>
      <c r="G75" s="185"/>
      <c r="H75" s="186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M75" s="74"/>
      <c r="GN75" s="74"/>
      <c r="GO75" s="74"/>
      <c r="GP75" s="74"/>
      <c r="GQ75" s="74"/>
      <c r="GR75" s="74"/>
      <c r="GS75" s="74"/>
      <c r="GT75" s="74"/>
      <c r="GU75" s="74"/>
      <c r="GV75" s="74"/>
      <c r="GW75" s="74"/>
      <c r="GX75" s="74"/>
      <c r="GY75" s="74"/>
      <c r="GZ75" s="74"/>
      <c r="HA75" s="74"/>
      <c r="HB75" s="74"/>
      <c r="HC75" s="74"/>
      <c r="HD75" s="74"/>
      <c r="HE75" s="74"/>
      <c r="HF75" s="74"/>
      <c r="HG75" s="74"/>
      <c r="HH75" s="74"/>
      <c r="HI75" s="74"/>
      <c r="HJ75" s="74"/>
      <c r="HK75" s="74"/>
      <c r="HL75" s="74"/>
      <c r="HM75" s="74"/>
      <c r="HN75" s="74"/>
      <c r="HO75" s="74"/>
      <c r="HP75" s="74"/>
      <c r="HQ75" s="74"/>
      <c r="HR75" s="74"/>
      <c r="HS75" s="74"/>
      <c r="HT75" s="74"/>
      <c r="HU75" s="74"/>
      <c r="HV75" s="74"/>
      <c r="HW75" s="74"/>
      <c r="HX75" s="74"/>
      <c r="HY75" s="74"/>
      <c r="HZ75" s="74"/>
      <c r="IA75" s="74"/>
      <c r="IB75" s="74"/>
      <c r="IC75" s="74"/>
      <c r="ID75" s="74"/>
      <c r="IE75" s="74"/>
      <c r="IF75" s="74"/>
      <c r="IG75" s="74"/>
      <c r="IH75" s="74"/>
      <c r="II75" s="74"/>
      <c r="IJ75" s="74"/>
      <c r="IK75" s="74"/>
      <c r="IL75" s="74"/>
      <c r="IM75" s="74"/>
      <c r="IN75" s="74"/>
      <c r="IO75" s="74"/>
      <c r="IP75" s="74"/>
      <c r="IQ75" s="74"/>
      <c r="IR75" s="74"/>
      <c r="IS75" s="74"/>
      <c r="IT75" s="74"/>
      <c r="IU75" s="74"/>
      <c r="IV75" s="74"/>
    </row>
    <row r="76" spans="1:256" ht="33" x14ac:dyDescent="0.2">
      <c r="A76" s="179" t="s">
        <v>74</v>
      </c>
      <c r="B76" s="180"/>
      <c r="C76" s="180"/>
      <c r="D76" s="180"/>
      <c r="E76" s="180"/>
      <c r="F76" s="177"/>
      <c r="G76" s="177"/>
      <c r="H76" s="178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M76" s="74"/>
      <c r="GN76" s="74"/>
      <c r="GO76" s="74"/>
      <c r="GP76" s="74"/>
      <c r="GQ76" s="74"/>
      <c r="GR76" s="74"/>
      <c r="GS76" s="74"/>
      <c r="GT76" s="74"/>
      <c r="GU76" s="74"/>
      <c r="GV76" s="74"/>
      <c r="GW76" s="74"/>
      <c r="GX76" s="74"/>
      <c r="GY76" s="74"/>
      <c r="GZ76" s="74"/>
      <c r="HA76" s="74"/>
      <c r="HB76" s="74"/>
      <c r="HC76" s="74"/>
      <c r="HD76" s="74"/>
      <c r="HE76" s="74"/>
      <c r="HF76" s="74"/>
      <c r="HG76" s="74"/>
      <c r="HH76" s="74"/>
      <c r="HI76" s="74"/>
      <c r="HJ76" s="74"/>
      <c r="HK76" s="74"/>
      <c r="HL76" s="74"/>
      <c r="HM76" s="74"/>
      <c r="HN76" s="74"/>
      <c r="HO76" s="74"/>
      <c r="HP76" s="74"/>
      <c r="HQ76" s="74"/>
      <c r="HR76" s="74"/>
      <c r="HS76" s="74"/>
      <c r="HT76" s="74"/>
      <c r="HU76" s="74"/>
      <c r="HV76" s="74"/>
      <c r="HW76" s="74"/>
      <c r="HX76" s="74"/>
      <c r="HY76" s="74"/>
      <c r="HZ76" s="74"/>
      <c r="IA76" s="74"/>
      <c r="IB76" s="74"/>
      <c r="IC76" s="74"/>
      <c r="ID76" s="74"/>
      <c r="IE76" s="74"/>
      <c r="IF76" s="74"/>
      <c r="IG76" s="74"/>
      <c r="IH76" s="74"/>
      <c r="II76" s="74"/>
      <c r="IJ76" s="74"/>
      <c r="IK76" s="74"/>
      <c r="IL76" s="74"/>
      <c r="IM76" s="74"/>
      <c r="IN76" s="74"/>
      <c r="IO76" s="74"/>
      <c r="IP76" s="74"/>
      <c r="IQ76" s="74"/>
      <c r="IR76" s="74"/>
      <c r="IS76" s="74"/>
      <c r="IT76" s="74"/>
      <c r="IU76" s="74"/>
      <c r="IV76" s="74"/>
    </row>
    <row r="77" spans="1:256" ht="33" x14ac:dyDescent="0.2">
      <c r="A77" s="187" t="s">
        <v>75</v>
      </c>
      <c r="B77" s="188" t="s">
        <v>76</v>
      </c>
      <c r="C77" s="188"/>
      <c r="D77" s="177"/>
      <c r="E77" s="177"/>
      <c r="F77" s="177"/>
      <c r="G77" s="177"/>
      <c r="H77" s="178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M77" s="74"/>
      <c r="GN77" s="74"/>
      <c r="GO77" s="74"/>
      <c r="GP77" s="74"/>
      <c r="GQ77" s="74"/>
      <c r="GR77" s="74"/>
      <c r="GS77" s="74"/>
      <c r="GT77" s="74"/>
      <c r="GU77" s="74"/>
      <c r="GV77" s="74"/>
      <c r="GW77" s="74"/>
      <c r="GX77" s="74"/>
      <c r="GY77" s="74"/>
      <c r="GZ77" s="74"/>
      <c r="HA77" s="74"/>
      <c r="HB77" s="74"/>
      <c r="HC77" s="74"/>
      <c r="HD77" s="74"/>
      <c r="HE77" s="74"/>
      <c r="HF77" s="74"/>
      <c r="HG77" s="74"/>
      <c r="HH77" s="74"/>
      <c r="HI77" s="74"/>
      <c r="HJ77" s="74"/>
      <c r="HK77" s="74"/>
      <c r="HL77" s="74"/>
      <c r="HM77" s="74"/>
      <c r="HN77" s="74"/>
      <c r="HO77" s="74"/>
      <c r="HP77" s="74"/>
      <c r="HQ77" s="74"/>
      <c r="HR77" s="74"/>
      <c r="HS77" s="74"/>
      <c r="HT77" s="74"/>
      <c r="HU77" s="74"/>
      <c r="HV77" s="74"/>
      <c r="HW77" s="74"/>
      <c r="HX77" s="74"/>
      <c r="HY77" s="74"/>
      <c r="HZ77" s="74"/>
      <c r="IA77" s="74"/>
      <c r="IB77" s="74"/>
      <c r="IC77" s="74"/>
      <c r="ID77" s="74"/>
      <c r="IE77" s="74"/>
      <c r="IF77" s="74"/>
      <c r="IG77" s="74"/>
      <c r="IH77" s="74"/>
      <c r="II77" s="74"/>
      <c r="IJ77" s="74"/>
      <c r="IK77" s="74"/>
      <c r="IL77" s="74"/>
      <c r="IM77" s="74"/>
      <c r="IN77" s="74"/>
      <c r="IO77" s="74"/>
      <c r="IP77" s="74"/>
      <c r="IQ77" s="74"/>
      <c r="IR77" s="74"/>
      <c r="IS77" s="74"/>
      <c r="IT77" s="74"/>
      <c r="IU77" s="74"/>
      <c r="IV77" s="74"/>
    </row>
    <row r="78" spans="1:256" ht="23.25" x14ac:dyDescent="0.3">
      <c r="A78" s="187" t="s">
        <v>77</v>
      </c>
      <c r="B78" s="188" t="s">
        <v>78</v>
      </c>
      <c r="C78" s="188"/>
      <c r="D78" s="177"/>
      <c r="E78" s="177"/>
      <c r="F78" s="177"/>
      <c r="G78" s="177"/>
      <c r="H78" s="178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89"/>
      <c r="BA78" s="189"/>
      <c r="BB78" s="189"/>
      <c r="BC78" s="189"/>
      <c r="BD78" s="189"/>
      <c r="BE78" s="189"/>
      <c r="BF78" s="189"/>
      <c r="BG78" s="189"/>
      <c r="BH78" s="189"/>
      <c r="BI78" s="189"/>
      <c r="BJ78" s="189"/>
      <c r="BK78" s="189"/>
      <c r="BL78" s="189"/>
      <c r="BM78" s="189"/>
      <c r="BN78" s="189"/>
      <c r="BO78" s="189"/>
      <c r="BP78" s="189"/>
      <c r="BQ78" s="189"/>
      <c r="BR78" s="189"/>
      <c r="BS78" s="189"/>
      <c r="BT78" s="189"/>
      <c r="BU78" s="189"/>
      <c r="BV78" s="189"/>
      <c r="BW78" s="189"/>
      <c r="BX78" s="189"/>
      <c r="BY78" s="189"/>
      <c r="BZ78" s="189"/>
      <c r="CA78" s="189"/>
      <c r="CB78" s="189"/>
      <c r="CC78" s="189"/>
      <c r="CD78" s="189"/>
      <c r="CE78" s="189"/>
      <c r="CF78" s="189"/>
      <c r="CG78" s="189"/>
      <c r="CH78" s="189"/>
      <c r="CI78" s="189"/>
      <c r="CJ78" s="189"/>
      <c r="CK78" s="189"/>
      <c r="CL78" s="189"/>
      <c r="CM78" s="189"/>
      <c r="CN78" s="189"/>
      <c r="CO78" s="189"/>
      <c r="CP78" s="189"/>
      <c r="CQ78" s="189"/>
      <c r="CR78" s="189"/>
      <c r="CS78" s="189"/>
      <c r="CT78" s="189"/>
      <c r="CU78" s="189"/>
      <c r="CV78" s="189"/>
      <c r="CW78" s="189"/>
      <c r="CX78" s="189"/>
      <c r="CY78" s="189"/>
      <c r="CZ78" s="189"/>
      <c r="DA78" s="189"/>
      <c r="DB78" s="189"/>
      <c r="DC78" s="189"/>
      <c r="DD78" s="189"/>
      <c r="DE78" s="189"/>
      <c r="DF78" s="189"/>
      <c r="DG78" s="189"/>
      <c r="DH78" s="189"/>
      <c r="DI78" s="189"/>
      <c r="DJ78" s="189"/>
      <c r="DK78" s="189"/>
      <c r="DL78" s="189"/>
      <c r="DM78" s="189"/>
      <c r="DN78" s="189"/>
      <c r="DO78" s="189"/>
      <c r="DP78" s="189"/>
      <c r="DQ78" s="189"/>
      <c r="DR78" s="189"/>
      <c r="DS78" s="189"/>
      <c r="DT78" s="189"/>
      <c r="DU78" s="189"/>
      <c r="DV78" s="189"/>
      <c r="DW78" s="189"/>
      <c r="DX78" s="189"/>
      <c r="DY78" s="189"/>
      <c r="DZ78" s="189"/>
      <c r="EA78" s="189"/>
      <c r="EB78" s="189"/>
      <c r="EC78" s="189"/>
      <c r="ED78" s="189"/>
      <c r="EE78" s="189"/>
      <c r="EF78" s="189"/>
      <c r="EG78" s="189"/>
      <c r="EH78" s="189"/>
      <c r="EI78" s="189"/>
      <c r="EJ78" s="189"/>
      <c r="EK78" s="189"/>
      <c r="EL78" s="189"/>
      <c r="EM78" s="189"/>
      <c r="EN78" s="189"/>
      <c r="EO78" s="189"/>
      <c r="EP78" s="189"/>
      <c r="EQ78" s="189"/>
      <c r="ER78" s="189"/>
      <c r="ES78" s="189"/>
      <c r="ET78" s="189"/>
      <c r="EU78" s="189"/>
      <c r="EV78" s="189"/>
      <c r="EW78" s="189"/>
      <c r="EX78" s="189"/>
      <c r="EY78" s="189"/>
      <c r="EZ78" s="189"/>
      <c r="FA78" s="189"/>
      <c r="FB78" s="189"/>
      <c r="FC78" s="189"/>
      <c r="FD78" s="189"/>
      <c r="FE78" s="189"/>
      <c r="FF78" s="189"/>
      <c r="FG78" s="189"/>
      <c r="FH78" s="189"/>
      <c r="FI78" s="189"/>
      <c r="FJ78" s="189"/>
      <c r="FK78" s="189"/>
      <c r="FL78" s="189"/>
      <c r="FM78" s="189"/>
      <c r="FN78" s="189"/>
      <c r="FO78" s="189"/>
      <c r="FP78" s="189"/>
      <c r="FQ78" s="189"/>
      <c r="FR78" s="189"/>
      <c r="FS78" s="189"/>
      <c r="FT78" s="189"/>
      <c r="FU78" s="189"/>
      <c r="FV78" s="189"/>
      <c r="FW78" s="189"/>
      <c r="FX78" s="189"/>
      <c r="FY78" s="189"/>
      <c r="FZ78" s="189"/>
      <c r="GA78" s="189"/>
      <c r="GB78" s="189"/>
      <c r="GC78" s="189"/>
      <c r="GD78" s="189"/>
      <c r="GE78" s="189"/>
      <c r="GF78" s="189"/>
      <c r="GG78" s="189"/>
      <c r="GH78" s="189"/>
      <c r="GI78" s="189"/>
      <c r="GJ78" s="189"/>
      <c r="GK78" s="189"/>
      <c r="GL78" s="189"/>
      <c r="GM78" s="189"/>
      <c r="GN78" s="189"/>
      <c r="GO78" s="189"/>
      <c r="GP78" s="189"/>
      <c r="GQ78" s="189"/>
      <c r="GR78" s="189"/>
      <c r="GS78" s="189"/>
      <c r="GT78" s="189"/>
      <c r="GU78" s="189"/>
      <c r="GV78" s="189"/>
      <c r="GW78" s="189"/>
      <c r="GX78" s="189"/>
      <c r="GY78" s="189"/>
      <c r="GZ78" s="189"/>
      <c r="HA78" s="189"/>
      <c r="HB78" s="189"/>
      <c r="HC78" s="189"/>
      <c r="HD78" s="189"/>
      <c r="HE78" s="189"/>
      <c r="HF78" s="189"/>
      <c r="HG78" s="189"/>
      <c r="HH78" s="189"/>
      <c r="HI78" s="189"/>
      <c r="HJ78" s="189"/>
      <c r="HK78" s="189"/>
      <c r="HL78" s="189"/>
      <c r="HM78" s="189"/>
      <c r="HN78" s="189"/>
      <c r="HO78" s="189"/>
      <c r="HP78" s="189"/>
      <c r="HQ78" s="189"/>
      <c r="HR78" s="189"/>
      <c r="HS78" s="189"/>
      <c r="HT78" s="189"/>
      <c r="HU78" s="189"/>
      <c r="HV78" s="189"/>
      <c r="HW78" s="189"/>
      <c r="HX78" s="189"/>
      <c r="HY78" s="189"/>
      <c r="HZ78" s="189"/>
      <c r="IA78" s="189"/>
      <c r="IB78" s="189"/>
      <c r="IC78" s="189"/>
      <c r="ID78" s="189"/>
      <c r="IE78" s="189"/>
      <c r="IF78" s="189"/>
      <c r="IG78" s="189"/>
      <c r="IH78" s="189"/>
      <c r="II78" s="189"/>
      <c r="IJ78" s="189"/>
      <c r="IK78" s="189"/>
      <c r="IL78" s="189"/>
      <c r="IM78" s="189"/>
      <c r="IN78" s="189"/>
      <c r="IO78" s="189"/>
      <c r="IP78" s="189"/>
      <c r="IQ78" s="189"/>
      <c r="IR78" s="189"/>
      <c r="IS78" s="189"/>
      <c r="IT78" s="189"/>
      <c r="IU78" s="189"/>
      <c r="IV78" s="189"/>
    </row>
    <row r="79" spans="1:256" ht="25.5" customHeight="1" x14ac:dyDescent="0.3">
      <c r="A79" s="187" t="s">
        <v>79</v>
      </c>
      <c r="B79" s="188" t="s">
        <v>80</v>
      </c>
      <c r="C79" s="188"/>
      <c r="D79" s="177"/>
      <c r="E79" s="177"/>
      <c r="F79" s="177"/>
      <c r="G79" s="177"/>
      <c r="H79" s="178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Q79" s="189"/>
      <c r="BR79" s="189"/>
      <c r="BS79" s="189"/>
      <c r="BT79" s="189"/>
      <c r="BU79" s="189"/>
      <c r="BV79" s="189"/>
      <c r="BW79" s="189"/>
      <c r="BX79" s="189"/>
      <c r="BY79" s="189"/>
      <c r="BZ79" s="189"/>
      <c r="CA79" s="189"/>
      <c r="CB79" s="189"/>
      <c r="CC79" s="189"/>
      <c r="CD79" s="189"/>
      <c r="CE79" s="189"/>
      <c r="CF79" s="189"/>
      <c r="CG79" s="189"/>
      <c r="CH79" s="189"/>
      <c r="CI79" s="189"/>
      <c r="CJ79" s="189"/>
      <c r="CK79" s="189"/>
      <c r="CL79" s="189"/>
      <c r="CM79" s="189"/>
      <c r="CN79" s="189"/>
      <c r="CO79" s="189"/>
      <c r="CP79" s="189"/>
      <c r="CQ79" s="189"/>
      <c r="CR79" s="189"/>
      <c r="CS79" s="189"/>
      <c r="CT79" s="189"/>
      <c r="CU79" s="189"/>
      <c r="CV79" s="189"/>
      <c r="CW79" s="189"/>
      <c r="CX79" s="189"/>
      <c r="CY79" s="189"/>
      <c r="CZ79" s="189"/>
      <c r="DA79" s="189"/>
      <c r="DB79" s="189"/>
      <c r="DC79" s="189"/>
      <c r="DD79" s="189"/>
      <c r="DE79" s="189"/>
      <c r="DF79" s="189"/>
      <c r="DG79" s="189"/>
      <c r="DH79" s="189"/>
      <c r="DI79" s="189"/>
      <c r="DJ79" s="189"/>
      <c r="DK79" s="189"/>
      <c r="DL79" s="189"/>
      <c r="DM79" s="189"/>
      <c r="DN79" s="189"/>
      <c r="DO79" s="189"/>
      <c r="DP79" s="189"/>
      <c r="DQ79" s="189"/>
      <c r="DR79" s="189"/>
      <c r="DS79" s="189"/>
      <c r="DT79" s="189"/>
      <c r="DU79" s="189"/>
      <c r="DV79" s="189"/>
      <c r="DW79" s="189"/>
      <c r="DX79" s="189"/>
      <c r="DY79" s="189"/>
      <c r="DZ79" s="189"/>
      <c r="EA79" s="189"/>
      <c r="EB79" s="189"/>
      <c r="EC79" s="189"/>
      <c r="ED79" s="189"/>
      <c r="EE79" s="189"/>
      <c r="EF79" s="189"/>
      <c r="EG79" s="189"/>
      <c r="EH79" s="189"/>
      <c r="EI79" s="189"/>
      <c r="EJ79" s="189"/>
      <c r="EK79" s="189"/>
      <c r="EL79" s="189"/>
      <c r="EM79" s="189"/>
      <c r="EN79" s="189"/>
      <c r="EO79" s="189"/>
      <c r="EP79" s="189"/>
      <c r="EQ79" s="189"/>
      <c r="ER79" s="189"/>
      <c r="ES79" s="189"/>
      <c r="ET79" s="189"/>
      <c r="EU79" s="189"/>
      <c r="EV79" s="189"/>
      <c r="EW79" s="189"/>
      <c r="EX79" s="189"/>
      <c r="EY79" s="189"/>
      <c r="EZ79" s="189"/>
      <c r="FA79" s="189"/>
      <c r="FB79" s="189"/>
      <c r="FC79" s="189"/>
      <c r="FD79" s="189"/>
      <c r="FE79" s="189"/>
      <c r="FF79" s="189"/>
      <c r="FG79" s="189"/>
      <c r="FH79" s="189"/>
      <c r="FI79" s="189"/>
      <c r="FJ79" s="189"/>
      <c r="FK79" s="189"/>
      <c r="FL79" s="189"/>
      <c r="FM79" s="189"/>
      <c r="FN79" s="189"/>
      <c r="FO79" s="189"/>
      <c r="FP79" s="189"/>
      <c r="FQ79" s="189"/>
      <c r="FR79" s="189"/>
      <c r="FS79" s="189"/>
      <c r="FT79" s="189"/>
      <c r="FU79" s="189"/>
      <c r="FV79" s="189"/>
      <c r="FW79" s="189"/>
      <c r="FX79" s="189"/>
      <c r="FY79" s="189"/>
      <c r="FZ79" s="189"/>
      <c r="GA79" s="189"/>
      <c r="GB79" s="189"/>
      <c r="GC79" s="189"/>
      <c r="GD79" s="189"/>
      <c r="GE79" s="189"/>
      <c r="GF79" s="189"/>
      <c r="GG79" s="189"/>
      <c r="GH79" s="189"/>
      <c r="GI79" s="189"/>
      <c r="GJ79" s="189"/>
      <c r="GK79" s="189"/>
      <c r="GL79" s="189"/>
      <c r="GM79" s="189"/>
      <c r="GN79" s="189"/>
      <c r="GO79" s="189"/>
      <c r="GP79" s="189"/>
      <c r="GQ79" s="189"/>
      <c r="GR79" s="189"/>
      <c r="GS79" s="189"/>
      <c r="GT79" s="189"/>
      <c r="GU79" s="189"/>
      <c r="GV79" s="189"/>
      <c r="GW79" s="189"/>
      <c r="GX79" s="189"/>
      <c r="GY79" s="189"/>
      <c r="GZ79" s="189"/>
      <c r="HA79" s="189"/>
      <c r="HB79" s="189"/>
      <c r="HC79" s="189"/>
      <c r="HD79" s="189"/>
      <c r="HE79" s="189"/>
      <c r="HF79" s="189"/>
      <c r="HG79" s="189"/>
      <c r="HH79" s="189"/>
      <c r="HI79" s="189"/>
      <c r="HJ79" s="189"/>
      <c r="HK79" s="189"/>
      <c r="HL79" s="189"/>
      <c r="HM79" s="189"/>
      <c r="HN79" s="189"/>
      <c r="HO79" s="189"/>
      <c r="HP79" s="189"/>
      <c r="HQ79" s="189"/>
      <c r="HR79" s="189"/>
      <c r="HS79" s="189"/>
      <c r="HT79" s="189"/>
      <c r="HU79" s="189"/>
      <c r="HV79" s="189"/>
      <c r="HW79" s="189"/>
      <c r="HX79" s="189"/>
      <c r="HY79" s="189"/>
      <c r="HZ79" s="189"/>
      <c r="IA79" s="189"/>
      <c r="IB79" s="189"/>
      <c r="IC79" s="189"/>
      <c r="ID79" s="189"/>
      <c r="IE79" s="189"/>
      <c r="IF79" s="189"/>
      <c r="IG79" s="189"/>
      <c r="IH79" s="189"/>
      <c r="II79" s="189"/>
      <c r="IJ79" s="189"/>
      <c r="IK79" s="189"/>
      <c r="IL79" s="189"/>
      <c r="IM79" s="189"/>
      <c r="IN79" s="189"/>
      <c r="IO79" s="189"/>
      <c r="IP79" s="189"/>
      <c r="IQ79" s="189"/>
      <c r="IR79" s="189"/>
      <c r="IS79" s="189"/>
      <c r="IT79" s="189"/>
      <c r="IU79" s="189"/>
      <c r="IV79" s="189"/>
    </row>
    <row r="80" spans="1:256" ht="25.5" customHeight="1" x14ac:dyDescent="0.3">
      <c r="A80" s="187"/>
      <c r="B80" s="188"/>
      <c r="C80" s="188"/>
      <c r="D80" s="177"/>
      <c r="E80" s="177"/>
      <c r="F80" s="177"/>
      <c r="G80" s="177"/>
      <c r="H80" s="178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89"/>
      <c r="BA80" s="189"/>
      <c r="BB80" s="189"/>
      <c r="BC80" s="189"/>
      <c r="BD80" s="189"/>
      <c r="BE80" s="189"/>
      <c r="BF80" s="189"/>
      <c r="BG80" s="189"/>
      <c r="BH80" s="189"/>
      <c r="BI80" s="189"/>
      <c r="BJ80" s="189"/>
      <c r="BK80" s="189"/>
      <c r="BL80" s="189"/>
      <c r="BM80" s="189"/>
      <c r="BN80" s="189"/>
      <c r="BO80" s="189"/>
      <c r="BP80" s="189"/>
      <c r="BQ80" s="189"/>
      <c r="BR80" s="189"/>
      <c r="BS80" s="189"/>
      <c r="BT80" s="189"/>
      <c r="BU80" s="189"/>
      <c r="BV80" s="189"/>
      <c r="BW80" s="189"/>
      <c r="BX80" s="189"/>
      <c r="BY80" s="189"/>
      <c r="BZ80" s="189"/>
      <c r="CA80" s="189"/>
      <c r="CB80" s="189"/>
      <c r="CC80" s="189"/>
      <c r="CD80" s="189"/>
      <c r="CE80" s="189"/>
      <c r="CF80" s="189"/>
      <c r="CG80" s="189"/>
      <c r="CH80" s="189"/>
      <c r="CI80" s="189"/>
      <c r="CJ80" s="189"/>
      <c r="CK80" s="189"/>
      <c r="CL80" s="189"/>
      <c r="CM80" s="189"/>
      <c r="CN80" s="189"/>
      <c r="CO80" s="189"/>
      <c r="CP80" s="189"/>
      <c r="CQ80" s="189"/>
      <c r="CR80" s="189"/>
      <c r="CS80" s="189"/>
      <c r="CT80" s="189"/>
      <c r="CU80" s="189"/>
      <c r="CV80" s="189"/>
      <c r="CW80" s="189"/>
      <c r="CX80" s="189"/>
      <c r="CY80" s="189"/>
      <c r="CZ80" s="189"/>
      <c r="DA80" s="189"/>
      <c r="DB80" s="189"/>
      <c r="DC80" s="189"/>
      <c r="DD80" s="189"/>
      <c r="DE80" s="189"/>
      <c r="DF80" s="189"/>
      <c r="DG80" s="189"/>
      <c r="DH80" s="189"/>
      <c r="DI80" s="189"/>
      <c r="DJ80" s="189"/>
      <c r="DK80" s="189"/>
      <c r="DL80" s="189"/>
      <c r="DM80" s="189"/>
      <c r="DN80" s="189"/>
      <c r="DO80" s="189"/>
      <c r="DP80" s="189"/>
      <c r="DQ80" s="189"/>
      <c r="DR80" s="189"/>
      <c r="DS80" s="189"/>
      <c r="DT80" s="189"/>
      <c r="DU80" s="189"/>
      <c r="DV80" s="189"/>
      <c r="DW80" s="189"/>
      <c r="DX80" s="189"/>
      <c r="DY80" s="189"/>
      <c r="DZ80" s="189"/>
      <c r="EA80" s="189"/>
      <c r="EB80" s="189"/>
      <c r="EC80" s="189"/>
      <c r="ED80" s="189"/>
      <c r="EE80" s="189"/>
      <c r="EF80" s="189"/>
      <c r="EG80" s="189"/>
      <c r="EH80" s="189"/>
      <c r="EI80" s="189"/>
      <c r="EJ80" s="189"/>
      <c r="EK80" s="189"/>
      <c r="EL80" s="189"/>
      <c r="EM80" s="189"/>
      <c r="EN80" s="189"/>
      <c r="EO80" s="189"/>
      <c r="EP80" s="189"/>
      <c r="EQ80" s="189"/>
      <c r="ER80" s="189"/>
      <c r="ES80" s="189"/>
      <c r="ET80" s="189"/>
      <c r="EU80" s="189"/>
      <c r="EV80" s="189"/>
      <c r="EW80" s="189"/>
      <c r="EX80" s="189"/>
      <c r="EY80" s="189"/>
      <c r="EZ80" s="189"/>
      <c r="FA80" s="189"/>
      <c r="FB80" s="189"/>
      <c r="FC80" s="189"/>
      <c r="FD80" s="189"/>
      <c r="FE80" s="189"/>
      <c r="FF80" s="189"/>
      <c r="FG80" s="189"/>
      <c r="FH80" s="189"/>
      <c r="FI80" s="189"/>
      <c r="FJ80" s="189"/>
      <c r="FK80" s="189"/>
      <c r="FL80" s="189"/>
      <c r="FM80" s="189"/>
      <c r="FN80" s="189"/>
      <c r="FO80" s="189"/>
      <c r="FP80" s="189"/>
      <c r="FQ80" s="189"/>
      <c r="FR80" s="189"/>
      <c r="FS80" s="189"/>
      <c r="FT80" s="189"/>
      <c r="FU80" s="189"/>
      <c r="FV80" s="189"/>
      <c r="FW80" s="189"/>
      <c r="FX80" s="189"/>
      <c r="FY80" s="189"/>
      <c r="FZ80" s="189"/>
      <c r="GA80" s="189"/>
      <c r="GB80" s="189"/>
      <c r="GC80" s="189"/>
      <c r="GD80" s="189"/>
      <c r="GE80" s="189"/>
      <c r="GF80" s="189"/>
      <c r="GG80" s="189"/>
      <c r="GH80" s="189"/>
      <c r="GI80" s="189"/>
      <c r="GJ80" s="189"/>
      <c r="GK80" s="189"/>
      <c r="GL80" s="189"/>
      <c r="GM80" s="189"/>
      <c r="GN80" s="189"/>
      <c r="GO80" s="189"/>
      <c r="GP80" s="189"/>
      <c r="GQ80" s="189"/>
      <c r="GR80" s="189"/>
      <c r="GS80" s="189"/>
      <c r="GT80" s="189"/>
      <c r="GU80" s="189"/>
      <c r="GV80" s="189"/>
      <c r="GW80" s="189"/>
      <c r="GX80" s="189"/>
      <c r="GY80" s="189"/>
      <c r="GZ80" s="189"/>
      <c r="HA80" s="189"/>
      <c r="HB80" s="189"/>
      <c r="HC80" s="189"/>
      <c r="HD80" s="189"/>
      <c r="HE80" s="189"/>
      <c r="HF80" s="189"/>
      <c r="HG80" s="189"/>
      <c r="HH80" s="189"/>
      <c r="HI80" s="189"/>
      <c r="HJ80" s="189"/>
      <c r="HK80" s="189"/>
      <c r="HL80" s="189"/>
      <c r="HM80" s="189"/>
      <c r="HN80" s="189"/>
      <c r="HO80" s="189"/>
      <c r="HP80" s="189"/>
      <c r="HQ80" s="189"/>
      <c r="HR80" s="189"/>
      <c r="HS80" s="189"/>
      <c r="HT80" s="189"/>
      <c r="HU80" s="189"/>
      <c r="HV80" s="189"/>
      <c r="HW80" s="189"/>
      <c r="HX80" s="189"/>
      <c r="HY80" s="189"/>
      <c r="HZ80" s="189"/>
      <c r="IA80" s="189"/>
      <c r="IB80" s="189"/>
      <c r="IC80" s="189"/>
      <c r="ID80" s="189"/>
      <c r="IE80" s="189"/>
      <c r="IF80" s="189"/>
      <c r="IG80" s="189"/>
      <c r="IH80" s="189"/>
      <c r="II80" s="189"/>
      <c r="IJ80" s="189"/>
      <c r="IK80" s="189"/>
      <c r="IL80" s="189"/>
      <c r="IM80" s="189"/>
      <c r="IN80" s="189"/>
      <c r="IO80" s="189"/>
      <c r="IP80" s="189"/>
      <c r="IQ80" s="189"/>
      <c r="IR80" s="189"/>
      <c r="IS80" s="189"/>
      <c r="IT80" s="189"/>
      <c r="IU80" s="189"/>
      <c r="IV80" s="189"/>
    </row>
    <row r="81" spans="1:256" ht="25.5" customHeight="1" x14ac:dyDescent="0.3">
      <c r="A81" s="187"/>
      <c r="B81" s="188"/>
      <c r="C81" s="188"/>
      <c r="D81" s="177"/>
      <c r="E81" s="177"/>
      <c r="F81" s="177"/>
      <c r="G81" s="177"/>
      <c r="H81" s="178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89"/>
      <c r="BA81" s="189"/>
      <c r="BB81" s="189"/>
      <c r="BC81" s="189"/>
      <c r="BD81" s="189"/>
      <c r="BE81" s="189"/>
      <c r="BF81" s="189"/>
      <c r="BG81" s="189"/>
      <c r="BH81" s="189"/>
      <c r="BI81" s="189"/>
      <c r="BJ81" s="189"/>
      <c r="BK81" s="189"/>
      <c r="BL81" s="189"/>
      <c r="BM81" s="189"/>
      <c r="BN81" s="189"/>
      <c r="BO81" s="189"/>
      <c r="BP81" s="189"/>
      <c r="BQ81" s="189"/>
      <c r="BR81" s="189"/>
      <c r="BS81" s="189"/>
      <c r="BT81" s="189"/>
      <c r="BU81" s="189"/>
      <c r="BV81" s="189"/>
      <c r="BW81" s="189"/>
      <c r="BX81" s="189"/>
      <c r="BY81" s="189"/>
      <c r="BZ81" s="189"/>
      <c r="CA81" s="189"/>
      <c r="CB81" s="189"/>
      <c r="CC81" s="189"/>
      <c r="CD81" s="189"/>
      <c r="CE81" s="189"/>
      <c r="CF81" s="189"/>
      <c r="CG81" s="189"/>
      <c r="CH81" s="189"/>
      <c r="CI81" s="189"/>
      <c r="CJ81" s="189"/>
      <c r="CK81" s="189"/>
      <c r="CL81" s="189"/>
      <c r="CM81" s="189"/>
      <c r="CN81" s="189"/>
      <c r="CO81" s="189"/>
      <c r="CP81" s="189"/>
      <c r="CQ81" s="189"/>
      <c r="CR81" s="189"/>
      <c r="CS81" s="189"/>
      <c r="CT81" s="189"/>
      <c r="CU81" s="189"/>
      <c r="CV81" s="189"/>
      <c r="CW81" s="189"/>
      <c r="CX81" s="189"/>
      <c r="CY81" s="189"/>
      <c r="CZ81" s="189"/>
      <c r="DA81" s="189"/>
      <c r="DB81" s="189"/>
      <c r="DC81" s="189"/>
      <c r="DD81" s="189"/>
      <c r="DE81" s="189"/>
      <c r="DF81" s="189"/>
      <c r="DG81" s="189"/>
      <c r="DH81" s="189"/>
      <c r="DI81" s="189"/>
      <c r="DJ81" s="189"/>
      <c r="DK81" s="189"/>
      <c r="DL81" s="189"/>
      <c r="DM81" s="189"/>
      <c r="DN81" s="189"/>
      <c r="DO81" s="189"/>
      <c r="DP81" s="189"/>
      <c r="DQ81" s="189"/>
      <c r="DR81" s="189"/>
      <c r="DS81" s="189"/>
      <c r="DT81" s="189"/>
      <c r="DU81" s="189"/>
      <c r="DV81" s="189"/>
      <c r="DW81" s="189"/>
      <c r="DX81" s="189"/>
      <c r="DY81" s="189"/>
      <c r="DZ81" s="189"/>
      <c r="EA81" s="189"/>
      <c r="EB81" s="189"/>
      <c r="EC81" s="189"/>
      <c r="ED81" s="189"/>
      <c r="EE81" s="189"/>
      <c r="EF81" s="189"/>
      <c r="EG81" s="189"/>
      <c r="EH81" s="189"/>
      <c r="EI81" s="189"/>
      <c r="EJ81" s="189"/>
      <c r="EK81" s="189"/>
      <c r="EL81" s="189"/>
      <c r="EM81" s="189"/>
      <c r="EN81" s="189"/>
      <c r="EO81" s="189"/>
      <c r="EP81" s="189"/>
      <c r="EQ81" s="189"/>
      <c r="ER81" s="189"/>
      <c r="ES81" s="189"/>
      <c r="ET81" s="189"/>
      <c r="EU81" s="189"/>
      <c r="EV81" s="189"/>
      <c r="EW81" s="189"/>
      <c r="EX81" s="189"/>
      <c r="EY81" s="189"/>
      <c r="EZ81" s="189"/>
      <c r="FA81" s="189"/>
      <c r="FB81" s="189"/>
      <c r="FC81" s="189"/>
      <c r="FD81" s="189"/>
      <c r="FE81" s="189"/>
      <c r="FF81" s="189"/>
      <c r="FG81" s="189"/>
      <c r="FH81" s="189"/>
      <c r="FI81" s="189"/>
      <c r="FJ81" s="189"/>
      <c r="FK81" s="189"/>
      <c r="FL81" s="189"/>
      <c r="FM81" s="189"/>
      <c r="FN81" s="189"/>
      <c r="FO81" s="189"/>
      <c r="FP81" s="189"/>
      <c r="FQ81" s="189"/>
      <c r="FR81" s="189"/>
      <c r="FS81" s="189"/>
      <c r="FT81" s="189"/>
      <c r="FU81" s="189"/>
      <c r="FV81" s="189"/>
      <c r="FW81" s="189"/>
      <c r="FX81" s="189"/>
      <c r="FY81" s="189"/>
      <c r="FZ81" s="189"/>
      <c r="GA81" s="189"/>
      <c r="GB81" s="189"/>
      <c r="GC81" s="189"/>
      <c r="GD81" s="189"/>
      <c r="GE81" s="189"/>
      <c r="GF81" s="189"/>
      <c r="GG81" s="189"/>
      <c r="GH81" s="189"/>
      <c r="GI81" s="189"/>
      <c r="GJ81" s="189"/>
      <c r="GK81" s="189"/>
      <c r="GL81" s="189"/>
      <c r="GM81" s="189"/>
      <c r="GN81" s="189"/>
      <c r="GO81" s="189"/>
      <c r="GP81" s="189"/>
      <c r="GQ81" s="189"/>
      <c r="GR81" s="189"/>
      <c r="GS81" s="189"/>
      <c r="GT81" s="189"/>
      <c r="GU81" s="189"/>
      <c r="GV81" s="189"/>
      <c r="GW81" s="189"/>
      <c r="GX81" s="189"/>
      <c r="GY81" s="189"/>
      <c r="GZ81" s="189"/>
      <c r="HA81" s="189"/>
      <c r="HB81" s="189"/>
      <c r="HC81" s="189"/>
      <c r="HD81" s="189"/>
      <c r="HE81" s="189"/>
      <c r="HF81" s="189"/>
      <c r="HG81" s="189"/>
      <c r="HH81" s="189"/>
      <c r="HI81" s="189"/>
      <c r="HJ81" s="189"/>
      <c r="HK81" s="189"/>
      <c r="HL81" s="189"/>
      <c r="HM81" s="189"/>
      <c r="HN81" s="189"/>
      <c r="HO81" s="189"/>
      <c r="HP81" s="189"/>
      <c r="HQ81" s="189"/>
      <c r="HR81" s="189"/>
      <c r="HS81" s="189"/>
      <c r="HT81" s="189"/>
      <c r="HU81" s="189"/>
      <c r="HV81" s="189"/>
      <c r="HW81" s="189"/>
      <c r="HX81" s="189"/>
      <c r="HY81" s="189"/>
      <c r="HZ81" s="189"/>
      <c r="IA81" s="189"/>
      <c r="IB81" s="189"/>
      <c r="IC81" s="189"/>
      <c r="ID81" s="189"/>
      <c r="IE81" s="189"/>
      <c r="IF81" s="189"/>
      <c r="IG81" s="189"/>
      <c r="IH81" s="189"/>
      <c r="II81" s="189"/>
      <c r="IJ81" s="189"/>
      <c r="IK81" s="189"/>
      <c r="IL81" s="189"/>
      <c r="IM81" s="189"/>
      <c r="IN81" s="189"/>
      <c r="IO81" s="189"/>
      <c r="IP81" s="189"/>
      <c r="IQ81" s="189"/>
      <c r="IR81" s="189"/>
      <c r="IS81" s="189"/>
      <c r="IT81" s="189"/>
      <c r="IU81" s="189"/>
      <c r="IV81" s="189"/>
    </row>
    <row r="82" spans="1:256" ht="25.5" customHeight="1" x14ac:dyDescent="0.3">
      <c r="A82" s="187"/>
      <c r="B82" s="188"/>
      <c r="C82" s="188"/>
      <c r="D82" s="177"/>
      <c r="E82" s="177"/>
      <c r="F82" s="177"/>
      <c r="G82" s="177"/>
      <c r="H82" s="178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89"/>
      <c r="BA82" s="189"/>
      <c r="BB82" s="189"/>
      <c r="BC82" s="189"/>
      <c r="BD82" s="189"/>
      <c r="BE82" s="189"/>
      <c r="BF82" s="189"/>
      <c r="BG82" s="189"/>
      <c r="BH82" s="189"/>
      <c r="BI82" s="189"/>
      <c r="BJ82" s="189"/>
      <c r="BK82" s="189"/>
      <c r="BL82" s="189"/>
      <c r="BM82" s="189"/>
      <c r="BN82" s="189"/>
      <c r="BO82" s="189"/>
      <c r="BP82" s="189"/>
      <c r="BQ82" s="189"/>
      <c r="BR82" s="189"/>
      <c r="BS82" s="189"/>
      <c r="BT82" s="189"/>
      <c r="BU82" s="189"/>
      <c r="BV82" s="189"/>
      <c r="BW82" s="189"/>
      <c r="BX82" s="189"/>
      <c r="BY82" s="189"/>
      <c r="BZ82" s="189"/>
      <c r="CA82" s="189"/>
      <c r="CB82" s="189"/>
      <c r="CC82" s="189"/>
      <c r="CD82" s="189"/>
      <c r="CE82" s="189"/>
      <c r="CF82" s="189"/>
      <c r="CG82" s="189"/>
      <c r="CH82" s="189"/>
      <c r="CI82" s="189"/>
      <c r="CJ82" s="189"/>
      <c r="CK82" s="189"/>
      <c r="CL82" s="189"/>
      <c r="CM82" s="189"/>
      <c r="CN82" s="189"/>
      <c r="CO82" s="189"/>
      <c r="CP82" s="189"/>
      <c r="CQ82" s="189"/>
      <c r="CR82" s="189"/>
      <c r="CS82" s="189"/>
      <c r="CT82" s="189"/>
      <c r="CU82" s="189"/>
      <c r="CV82" s="189"/>
      <c r="CW82" s="189"/>
      <c r="CX82" s="189"/>
      <c r="CY82" s="189"/>
      <c r="CZ82" s="189"/>
      <c r="DA82" s="189"/>
      <c r="DB82" s="189"/>
      <c r="DC82" s="189"/>
      <c r="DD82" s="189"/>
      <c r="DE82" s="189"/>
      <c r="DF82" s="189"/>
      <c r="DG82" s="189"/>
      <c r="DH82" s="189"/>
      <c r="DI82" s="189"/>
      <c r="DJ82" s="189"/>
      <c r="DK82" s="189"/>
      <c r="DL82" s="189"/>
      <c r="DM82" s="189"/>
      <c r="DN82" s="189"/>
      <c r="DO82" s="189"/>
      <c r="DP82" s="189"/>
      <c r="DQ82" s="189"/>
      <c r="DR82" s="189"/>
      <c r="DS82" s="189"/>
      <c r="DT82" s="189"/>
      <c r="DU82" s="189"/>
      <c r="DV82" s="189"/>
      <c r="DW82" s="189"/>
      <c r="DX82" s="189"/>
      <c r="DY82" s="189"/>
      <c r="DZ82" s="189"/>
      <c r="EA82" s="189"/>
      <c r="EB82" s="189"/>
      <c r="EC82" s="189"/>
      <c r="ED82" s="189"/>
      <c r="EE82" s="189"/>
      <c r="EF82" s="189"/>
      <c r="EG82" s="189"/>
      <c r="EH82" s="189"/>
      <c r="EI82" s="189"/>
      <c r="EJ82" s="189"/>
      <c r="EK82" s="189"/>
      <c r="EL82" s="189"/>
      <c r="EM82" s="189"/>
      <c r="EN82" s="189"/>
      <c r="EO82" s="189"/>
      <c r="EP82" s="189"/>
      <c r="EQ82" s="189"/>
      <c r="ER82" s="189"/>
      <c r="ES82" s="189"/>
      <c r="ET82" s="189"/>
      <c r="EU82" s="189"/>
      <c r="EV82" s="189"/>
      <c r="EW82" s="189"/>
      <c r="EX82" s="189"/>
      <c r="EY82" s="189"/>
      <c r="EZ82" s="189"/>
      <c r="FA82" s="189"/>
      <c r="FB82" s="189"/>
      <c r="FC82" s="189"/>
      <c r="FD82" s="189"/>
      <c r="FE82" s="189"/>
      <c r="FF82" s="189"/>
      <c r="FG82" s="189"/>
      <c r="FH82" s="189"/>
      <c r="FI82" s="189"/>
      <c r="FJ82" s="189"/>
      <c r="FK82" s="189"/>
      <c r="FL82" s="189"/>
      <c r="FM82" s="189"/>
      <c r="FN82" s="189"/>
      <c r="FO82" s="189"/>
      <c r="FP82" s="189"/>
      <c r="FQ82" s="189"/>
      <c r="FR82" s="189"/>
      <c r="FS82" s="189"/>
      <c r="FT82" s="189"/>
      <c r="FU82" s="189"/>
      <c r="FV82" s="189"/>
      <c r="FW82" s="189"/>
      <c r="FX82" s="189"/>
      <c r="FY82" s="189"/>
      <c r="FZ82" s="189"/>
      <c r="GA82" s="189"/>
      <c r="GB82" s="189"/>
      <c r="GC82" s="189"/>
      <c r="GD82" s="189"/>
      <c r="GE82" s="189"/>
      <c r="GF82" s="189"/>
      <c r="GG82" s="189"/>
      <c r="GH82" s="189"/>
      <c r="GI82" s="189"/>
      <c r="GJ82" s="189"/>
      <c r="GK82" s="189"/>
      <c r="GL82" s="189"/>
      <c r="GM82" s="189"/>
      <c r="GN82" s="189"/>
      <c r="GO82" s="189"/>
      <c r="GP82" s="189"/>
      <c r="GQ82" s="189"/>
      <c r="GR82" s="189"/>
      <c r="GS82" s="189"/>
      <c r="GT82" s="189"/>
      <c r="GU82" s="189"/>
      <c r="GV82" s="189"/>
      <c r="GW82" s="189"/>
      <c r="GX82" s="189"/>
      <c r="GY82" s="189"/>
      <c r="GZ82" s="189"/>
      <c r="HA82" s="189"/>
      <c r="HB82" s="189"/>
      <c r="HC82" s="189"/>
      <c r="HD82" s="189"/>
      <c r="HE82" s="189"/>
      <c r="HF82" s="189"/>
      <c r="HG82" s="189"/>
      <c r="HH82" s="189"/>
      <c r="HI82" s="189"/>
      <c r="HJ82" s="189"/>
      <c r="HK82" s="189"/>
      <c r="HL82" s="189"/>
      <c r="HM82" s="189"/>
      <c r="HN82" s="189"/>
      <c r="HO82" s="189"/>
      <c r="HP82" s="189"/>
      <c r="HQ82" s="189"/>
      <c r="HR82" s="189"/>
      <c r="HS82" s="189"/>
      <c r="HT82" s="189"/>
      <c r="HU82" s="189"/>
      <c r="HV82" s="189"/>
      <c r="HW82" s="189"/>
      <c r="HX82" s="189"/>
      <c r="HY82" s="189"/>
      <c r="HZ82" s="189"/>
      <c r="IA82" s="189"/>
      <c r="IB82" s="189"/>
      <c r="IC82" s="189"/>
      <c r="ID82" s="189"/>
      <c r="IE82" s="189"/>
      <c r="IF82" s="189"/>
      <c r="IG82" s="189"/>
      <c r="IH82" s="189"/>
      <c r="II82" s="189"/>
      <c r="IJ82" s="189"/>
      <c r="IK82" s="189"/>
      <c r="IL82" s="189"/>
      <c r="IM82" s="189"/>
      <c r="IN82" s="189"/>
      <c r="IO82" s="189"/>
      <c r="IP82" s="189"/>
      <c r="IQ82" s="189"/>
      <c r="IR82" s="189"/>
      <c r="IS82" s="189"/>
      <c r="IT82" s="189"/>
      <c r="IU82" s="189"/>
      <c r="IV82" s="189"/>
    </row>
    <row r="83" spans="1:256" ht="24" thickBot="1" x14ac:dyDescent="0.35">
      <c r="A83" s="190"/>
      <c r="B83" s="191"/>
      <c r="C83" s="191"/>
      <c r="D83" s="191"/>
      <c r="E83" s="191"/>
      <c r="F83" s="192"/>
      <c r="G83" s="193"/>
      <c r="H83" s="194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89"/>
      <c r="BA83" s="189"/>
      <c r="BB83" s="189"/>
      <c r="BC83" s="189"/>
      <c r="BD83" s="189"/>
      <c r="BE83" s="189"/>
      <c r="BF83" s="189"/>
      <c r="BG83" s="189"/>
      <c r="BH83" s="189"/>
      <c r="BI83" s="189"/>
      <c r="BJ83" s="189"/>
      <c r="BK83" s="189"/>
      <c r="BL83" s="189"/>
      <c r="BM83" s="189"/>
      <c r="BN83" s="189"/>
      <c r="BO83" s="189"/>
      <c r="BP83" s="189"/>
      <c r="BQ83" s="189"/>
      <c r="BR83" s="189"/>
      <c r="BS83" s="189"/>
      <c r="BT83" s="189"/>
      <c r="BU83" s="189"/>
      <c r="BV83" s="189"/>
      <c r="BW83" s="189"/>
      <c r="BX83" s="189"/>
      <c r="BY83" s="189"/>
      <c r="BZ83" s="189"/>
      <c r="CA83" s="189"/>
      <c r="CB83" s="189"/>
      <c r="CC83" s="189"/>
      <c r="CD83" s="189"/>
      <c r="CE83" s="189"/>
      <c r="CF83" s="189"/>
      <c r="CG83" s="189"/>
      <c r="CH83" s="189"/>
      <c r="CI83" s="189"/>
      <c r="CJ83" s="189"/>
      <c r="CK83" s="189"/>
      <c r="CL83" s="189"/>
      <c r="CM83" s="189"/>
      <c r="CN83" s="189"/>
      <c r="CO83" s="189"/>
      <c r="CP83" s="189"/>
      <c r="CQ83" s="189"/>
      <c r="CR83" s="189"/>
      <c r="CS83" s="189"/>
      <c r="CT83" s="189"/>
      <c r="CU83" s="189"/>
      <c r="CV83" s="189"/>
      <c r="CW83" s="189"/>
      <c r="CX83" s="189"/>
      <c r="CY83" s="189"/>
      <c r="CZ83" s="189"/>
      <c r="DA83" s="189"/>
      <c r="DB83" s="189"/>
      <c r="DC83" s="189"/>
      <c r="DD83" s="189"/>
      <c r="DE83" s="189"/>
      <c r="DF83" s="189"/>
      <c r="DG83" s="189"/>
      <c r="DH83" s="189"/>
      <c r="DI83" s="189"/>
      <c r="DJ83" s="189"/>
      <c r="DK83" s="189"/>
      <c r="DL83" s="189"/>
      <c r="DM83" s="189"/>
      <c r="DN83" s="189"/>
      <c r="DO83" s="189"/>
      <c r="DP83" s="189"/>
      <c r="DQ83" s="189"/>
      <c r="DR83" s="189"/>
      <c r="DS83" s="189"/>
      <c r="DT83" s="189"/>
      <c r="DU83" s="189"/>
      <c r="DV83" s="189"/>
      <c r="DW83" s="189"/>
      <c r="DX83" s="189"/>
      <c r="DY83" s="189"/>
      <c r="DZ83" s="189"/>
      <c r="EA83" s="189"/>
      <c r="EB83" s="189"/>
      <c r="EC83" s="189"/>
      <c r="ED83" s="189"/>
      <c r="EE83" s="189"/>
      <c r="EF83" s="189"/>
      <c r="EG83" s="189"/>
      <c r="EH83" s="189"/>
      <c r="EI83" s="189"/>
      <c r="EJ83" s="189"/>
      <c r="EK83" s="189"/>
      <c r="EL83" s="189"/>
      <c r="EM83" s="189"/>
      <c r="EN83" s="189"/>
      <c r="EO83" s="189"/>
      <c r="EP83" s="189"/>
      <c r="EQ83" s="189"/>
      <c r="ER83" s="189"/>
      <c r="ES83" s="189"/>
      <c r="ET83" s="189"/>
      <c r="EU83" s="189"/>
      <c r="EV83" s="189"/>
      <c r="EW83" s="189"/>
      <c r="EX83" s="189"/>
      <c r="EY83" s="189"/>
      <c r="EZ83" s="189"/>
      <c r="FA83" s="189"/>
      <c r="FB83" s="189"/>
      <c r="FC83" s="189"/>
      <c r="FD83" s="189"/>
      <c r="FE83" s="189"/>
      <c r="FF83" s="189"/>
      <c r="FG83" s="189"/>
      <c r="FH83" s="189"/>
      <c r="FI83" s="189"/>
      <c r="FJ83" s="189"/>
      <c r="FK83" s="189"/>
      <c r="FL83" s="189"/>
      <c r="FM83" s="189"/>
      <c r="FN83" s="189"/>
      <c r="FO83" s="189"/>
      <c r="FP83" s="189"/>
      <c r="FQ83" s="189"/>
      <c r="FR83" s="189"/>
      <c r="FS83" s="189"/>
      <c r="FT83" s="189"/>
      <c r="FU83" s="189"/>
      <c r="FV83" s="189"/>
      <c r="FW83" s="189"/>
      <c r="FX83" s="189"/>
      <c r="FY83" s="189"/>
      <c r="FZ83" s="189"/>
      <c r="GA83" s="189"/>
      <c r="GB83" s="189"/>
      <c r="GC83" s="189"/>
      <c r="GD83" s="189"/>
      <c r="GE83" s="189"/>
      <c r="GF83" s="189"/>
      <c r="GG83" s="189"/>
      <c r="GH83" s="189"/>
      <c r="GI83" s="189"/>
      <c r="GJ83" s="189"/>
      <c r="GK83" s="189"/>
      <c r="GL83" s="189"/>
      <c r="GM83" s="189"/>
      <c r="GN83" s="189"/>
      <c r="GO83" s="189"/>
      <c r="GP83" s="189"/>
      <c r="GQ83" s="189"/>
      <c r="GR83" s="189"/>
      <c r="GS83" s="189"/>
      <c r="GT83" s="189"/>
      <c r="GU83" s="189"/>
      <c r="GV83" s="189"/>
      <c r="GW83" s="189"/>
      <c r="GX83" s="189"/>
      <c r="GY83" s="189"/>
      <c r="GZ83" s="189"/>
      <c r="HA83" s="189"/>
      <c r="HB83" s="189"/>
      <c r="HC83" s="189"/>
      <c r="HD83" s="189"/>
      <c r="HE83" s="189"/>
      <c r="HF83" s="189"/>
      <c r="HG83" s="189"/>
      <c r="HH83" s="189"/>
      <c r="HI83" s="189"/>
      <c r="HJ83" s="189"/>
      <c r="HK83" s="189"/>
      <c r="HL83" s="189"/>
      <c r="HM83" s="189"/>
      <c r="HN83" s="189"/>
      <c r="HO83" s="189"/>
      <c r="HP83" s="189"/>
      <c r="HQ83" s="189"/>
      <c r="HR83" s="189"/>
      <c r="HS83" s="189"/>
      <c r="HT83" s="189"/>
      <c r="HU83" s="189"/>
      <c r="HV83" s="189"/>
      <c r="HW83" s="189"/>
      <c r="HX83" s="189"/>
      <c r="HY83" s="189"/>
      <c r="HZ83" s="189"/>
      <c r="IA83" s="189"/>
      <c r="IB83" s="189"/>
      <c r="IC83" s="189"/>
      <c r="ID83" s="189"/>
      <c r="IE83" s="189"/>
      <c r="IF83" s="189"/>
      <c r="IG83" s="189"/>
      <c r="IH83" s="189"/>
      <c r="II83" s="189"/>
      <c r="IJ83" s="189"/>
      <c r="IK83" s="189"/>
      <c r="IL83" s="189"/>
      <c r="IM83" s="189"/>
      <c r="IN83" s="189"/>
      <c r="IO83" s="189"/>
      <c r="IP83" s="189"/>
      <c r="IQ83" s="189"/>
      <c r="IR83" s="189"/>
      <c r="IS83" s="189"/>
      <c r="IT83" s="189"/>
      <c r="IU83" s="189"/>
      <c r="IV83" s="189"/>
    </row>
    <row r="84" spans="1:256" ht="31.5" customHeight="1" x14ac:dyDescent="0.3">
      <c r="A84" s="195" t="s">
        <v>81</v>
      </c>
      <c r="B84" s="196"/>
      <c r="C84" s="196"/>
      <c r="D84" s="196"/>
      <c r="E84" s="196"/>
      <c r="F84" s="196"/>
      <c r="G84" s="196"/>
      <c r="H84" s="197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89"/>
      <c r="BA84" s="189"/>
      <c r="BB84" s="189"/>
      <c r="BC84" s="189"/>
      <c r="BD84" s="189"/>
      <c r="BE84" s="189"/>
      <c r="BF84" s="189"/>
      <c r="BG84" s="189"/>
      <c r="BH84" s="189"/>
      <c r="BI84" s="189"/>
      <c r="BJ84" s="189"/>
      <c r="BK84" s="189"/>
      <c r="BL84" s="189"/>
      <c r="BM84" s="189"/>
      <c r="BN84" s="189"/>
      <c r="BO84" s="189"/>
      <c r="BP84" s="189"/>
      <c r="BQ84" s="189"/>
      <c r="BR84" s="189"/>
      <c r="BS84" s="189"/>
      <c r="BT84" s="189"/>
      <c r="BU84" s="189"/>
      <c r="BV84" s="189"/>
      <c r="BW84" s="189"/>
      <c r="BX84" s="189"/>
      <c r="BY84" s="189"/>
      <c r="BZ84" s="189"/>
      <c r="CA84" s="189"/>
      <c r="CB84" s="189"/>
      <c r="CC84" s="189"/>
      <c r="CD84" s="189"/>
      <c r="CE84" s="189"/>
      <c r="CF84" s="189"/>
      <c r="CG84" s="189"/>
      <c r="CH84" s="189"/>
      <c r="CI84" s="189"/>
      <c r="CJ84" s="189"/>
      <c r="CK84" s="189"/>
      <c r="CL84" s="189"/>
      <c r="CM84" s="189"/>
      <c r="CN84" s="189"/>
      <c r="CO84" s="189"/>
      <c r="CP84" s="189"/>
      <c r="CQ84" s="189"/>
      <c r="CR84" s="189"/>
      <c r="CS84" s="189"/>
      <c r="CT84" s="189"/>
      <c r="CU84" s="189"/>
      <c r="CV84" s="189"/>
      <c r="CW84" s="189"/>
      <c r="CX84" s="189"/>
      <c r="CY84" s="189"/>
      <c r="CZ84" s="189"/>
      <c r="DA84" s="189"/>
      <c r="DB84" s="189"/>
      <c r="DC84" s="189"/>
      <c r="DD84" s="189"/>
      <c r="DE84" s="189"/>
      <c r="DF84" s="189"/>
      <c r="DG84" s="189"/>
      <c r="DH84" s="189"/>
      <c r="DI84" s="189"/>
      <c r="DJ84" s="189"/>
      <c r="DK84" s="189"/>
      <c r="DL84" s="189"/>
      <c r="DM84" s="189"/>
      <c r="DN84" s="189"/>
      <c r="DO84" s="189"/>
      <c r="DP84" s="189"/>
      <c r="DQ84" s="189"/>
      <c r="DR84" s="189"/>
      <c r="DS84" s="189"/>
      <c r="DT84" s="189"/>
      <c r="DU84" s="189"/>
      <c r="DV84" s="189"/>
      <c r="DW84" s="189"/>
      <c r="DX84" s="189"/>
      <c r="DY84" s="189"/>
      <c r="DZ84" s="189"/>
      <c r="EA84" s="189"/>
      <c r="EB84" s="189"/>
      <c r="EC84" s="189"/>
      <c r="ED84" s="189"/>
      <c r="EE84" s="189"/>
      <c r="EF84" s="189"/>
      <c r="EG84" s="189"/>
      <c r="EH84" s="189"/>
      <c r="EI84" s="189"/>
      <c r="EJ84" s="189"/>
      <c r="EK84" s="189"/>
      <c r="EL84" s="189"/>
      <c r="EM84" s="189"/>
      <c r="EN84" s="189"/>
      <c r="EO84" s="189"/>
      <c r="EP84" s="189"/>
      <c r="EQ84" s="189"/>
      <c r="ER84" s="189"/>
      <c r="ES84" s="189"/>
      <c r="ET84" s="189"/>
      <c r="EU84" s="189"/>
      <c r="EV84" s="189"/>
      <c r="EW84" s="189"/>
      <c r="EX84" s="189"/>
      <c r="EY84" s="189"/>
      <c r="EZ84" s="189"/>
      <c r="FA84" s="189"/>
      <c r="FB84" s="189"/>
      <c r="FC84" s="189"/>
      <c r="FD84" s="189"/>
      <c r="FE84" s="189"/>
      <c r="FF84" s="189"/>
      <c r="FG84" s="189"/>
      <c r="FH84" s="189"/>
      <c r="FI84" s="189"/>
      <c r="FJ84" s="189"/>
      <c r="FK84" s="189"/>
      <c r="FL84" s="189"/>
      <c r="FM84" s="189"/>
      <c r="FN84" s="189"/>
      <c r="FO84" s="189"/>
      <c r="FP84" s="189"/>
      <c r="FQ84" s="189"/>
      <c r="FR84" s="189"/>
      <c r="FS84" s="189"/>
      <c r="FT84" s="189"/>
      <c r="FU84" s="189"/>
      <c r="FV84" s="189"/>
      <c r="FW84" s="189"/>
      <c r="FX84" s="189"/>
      <c r="FY84" s="189"/>
      <c r="FZ84" s="189"/>
      <c r="GA84" s="189"/>
      <c r="GB84" s="189"/>
      <c r="GC84" s="189"/>
      <c r="GD84" s="189"/>
      <c r="GE84" s="189"/>
      <c r="GF84" s="189"/>
      <c r="GG84" s="189"/>
      <c r="GH84" s="189"/>
      <c r="GI84" s="189"/>
      <c r="GJ84" s="189"/>
      <c r="GK84" s="189"/>
      <c r="GL84" s="189"/>
      <c r="GM84" s="189"/>
      <c r="GN84" s="189"/>
      <c r="GO84" s="189"/>
      <c r="GP84" s="189"/>
      <c r="GQ84" s="189"/>
      <c r="GR84" s="189"/>
      <c r="GS84" s="189"/>
      <c r="GT84" s="189"/>
      <c r="GU84" s="189"/>
      <c r="GV84" s="189"/>
      <c r="GW84" s="189"/>
      <c r="GX84" s="189"/>
      <c r="GY84" s="189"/>
      <c r="GZ84" s="189"/>
      <c r="HA84" s="189"/>
      <c r="HB84" s="189"/>
      <c r="HC84" s="189"/>
      <c r="HD84" s="189"/>
      <c r="HE84" s="189"/>
      <c r="HF84" s="189"/>
      <c r="HG84" s="189"/>
      <c r="HH84" s="189"/>
      <c r="HI84" s="189"/>
      <c r="HJ84" s="189"/>
      <c r="HK84" s="189"/>
      <c r="HL84" s="189"/>
      <c r="HM84" s="189"/>
      <c r="HN84" s="189"/>
      <c r="HO84" s="189"/>
      <c r="HP84" s="189"/>
      <c r="HQ84" s="189"/>
      <c r="HR84" s="189"/>
      <c r="HS84" s="189"/>
      <c r="HT84" s="189"/>
      <c r="HU84" s="189"/>
      <c r="HV84" s="189"/>
      <c r="HW84" s="189"/>
      <c r="HX84" s="189"/>
      <c r="HY84" s="189"/>
      <c r="HZ84" s="189"/>
      <c r="IA84" s="189"/>
      <c r="IB84" s="189"/>
      <c r="IC84" s="189"/>
      <c r="ID84" s="189"/>
      <c r="IE84" s="189"/>
      <c r="IF84" s="189"/>
      <c r="IG84" s="189"/>
      <c r="IH84" s="189"/>
      <c r="II84" s="189"/>
      <c r="IJ84" s="189"/>
      <c r="IK84" s="189"/>
      <c r="IL84" s="189"/>
      <c r="IM84" s="189"/>
      <c r="IN84" s="189"/>
      <c r="IO84" s="189"/>
      <c r="IP84" s="189"/>
      <c r="IQ84" s="189"/>
      <c r="IR84" s="189"/>
      <c r="IS84" s="189"/>
      <c r="IT84" s="189"/>
      <c r="IU84" s="189"/>
      <c r="IV84" s="189"/>
    </row>
    <row r="85" spans="1:256" s="205" customFormat="1" ht="27" x14ac:dyDescent="0.35">
      <c r="A85" s="198" t="str">
        <f>A5</f>
        <v>Part A: Re-conditioning of  Transformer Structure</v>
      </c>
      <c r="B85" s="199"/>
      <c r="C85" s="199"/>
      <c r="D85" s="200">
        <f>F41</f>
        <v>122580.8875</v>
      </c>
      <c r="E85" s="201"/>
      <c r="F85" s="202"/>
      <c r="G85" s="202"/>
      <c r="H85" s="203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P85" s="204"/>
      <c r="AQ85" s="204"/>
      <c r="AR85" s="204"/>
      <c r="AS85" s="204"/>
      <c r="AT85" s="204"/>
      <c r="AU85" s="204"/>
      <c r="AV85" s="204"/>
      <c r="AW85" s="204"/>
      <c r="AX85" s="204"/>
      <c r="AY85" s="204"/>
      <c r="AZ85" s="204"/>
      <c r="BA85" s="204"/>
      <c r="BB85" s="204"/>
      <c r="BC85" s="204"/>
      <c r="BD85" s="204"/>
      <c r="BE85" s="204"/>
      <c r="BF85" s="204"/>
      <c r="BG85" s="204"/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  <c r="BR85" s="204"/>
      <c r="BS85" s="204"/>
      <c r="BT85" s="204"/>
      <c r="BU85" s="204"/>
      <c r="BV85" s="204"/>
      <c r="BW85" s="204"/>
      <c r="BX85" s="204"/>
      <c r="BY85" s="204"/>
      <c r="BZ85" s="204"/>
      <c r="CA85" s="204"/>
      <c r="CB85" s="204"/>
      <c r="CC85" s="204"/>
      <c r="CD85" s="204"/>
      <c r="CE85" s="204"/>
      <c r="CF85" s="204"/>
      <c r="CG85" s="204"/>
      <c r="CH85" s="204"/>
      <c r="CI85" s="204"/>
      <c r="CJ85" s="204"/>
      <c r="CK85" s="204"/>
      <c r="CL85" s="204"/>
      <c r="CM85" s="204"/>
      <c r="CN85" s="204"/>
      <c r="CO85" s="204"/>
      <c r="CP85" s="204"/>
      <c r="CQ85" s="204"/>
      <c r="CR85" s="204"/>
      <c r="CS85" s="204"/>
      <c r="CT85" s="204"/>
      <c r="CU85" s="204"/>
      <c r="CV85" s="204"/>
      <c r="CW85" s="204"/>
      <c r="CX85" s="204"/>
      <c r="CY85" s="204"/>
      <c r="CZ85" s="204"/>
      <c r="DA85" s="204"/>
      <c r="DB85" s="204"/>
      <c r="DC85" s="204"/>
      <c r="DD85" s="204"/>
      <c r="DE85" s="204"/>
      <c r="DF85" s="204"/>
      <c r="DG85" s="204"/>
      <c r="DH85" s="204"/>
      <c r="DI85" s="204"/>
      <c r="DJ85" s="204"/>
      <c r="DK85" s="204"/>
      <c r="DL85" s="204"/>
      <c r="DM85" s="204"/>
      <c r="DN85" s="204"/>
      <c r="DO85" s="204"/>
      <c r="DP85" s="204"/>
      <c r="DQ85" s="204"/>
      <c r="DR85" s="204"/>
      <c r="DS85" s="204"/>
      <c r="DT85" s="204"/>
      <c r="DU85" s="204"/>
      <c r="DV85" s="204"/>
      <c r="DW85" s="204"/>
      <c r="DX85" s="204"/>
      <c r="DY85" s="204"/>
      <c r="DZ85" s="204"/>
      <c r="EA85" s="204"/>
      <c r="EB85" s="204"/>
      <c r="EC85" s="204"/>
      <c r="ED85" s="204"/>
      <c r="EE85" s="204"/>
      <c r="EF85" s="204"/>
      <c r="EG85" s="204"/>
      <c r="EH85" s="204"/>
      <c r="EI85" s="204"/>
      <c r="EJ85" s="204"/>
      <c r="EK85" s="204"/>
      <c r="EL85" s="204"/>
      <c r="EM85" s="204"/>
      <c r="EN85" s="204"/>
      <c r="EO85" s="204"/>
      <c r="EP85" s="204"/>
      <c r="EQ85" s="204"/>
      <c r="ER85" s="204"/>
      <c r="ES85" s="204"/>
      <c r="ET85" s="204"/>
      <c r="EU85" s="204"/>
      <c r="EV85" s="204"/>
      <c r="EW85" s="204"/>
      <c r="EX85" s="204"/>
      <c r="EY85" s="204"/>
      <c r="EZ85" s="204"/>
      <c r="FA85" s="204"/>
      <c r="FB85" s="204"/>
      <c r="FC85" s="204"/>
      <c r="FD85" s="204"/>
      <c r="FE85" s="204"/>
      <c r="FF85" s="204"/>
      <c r="FG85" s="204"/>
      <c r="FH85" s="204"/>
      <c r="FI85" s="204"/>
      <c r="FJ85" s="204"/>
      <c r="FK85" s="204"/>
      <c r="FL85" s="204"/>
      <c r="FM85" s="204"/>
      <c r="FN85" s="204"/>
      <c r="FO85" s="204"/>
      <c r="FP85" s="204"/>
      <c r="FQ85" s="204"/>
      <c r="FR85" s="204"/>
      <c r="FS85" s="204"/>
      <c r="FT85" s="204"/>
      <c r="FU85" s="204"/>
      <c r="FV85" s="204"/>
      <c r="FW85" s="204"/>
      <c r="FX85" s="204"/>
      <c r="FY85" s="204"/>
      <c r="FZ85" s="204"/>
      <c r="GA85" s="204"/>
      <c r="GB85" s="204"/>
      <c r="GC85" s="204"/>
      <c r="GD85" s="204"/>
      <c r="GE85" s="204"/>
      <c r="GF85" s="204"/>
      <c r="GG85" s="204"/>
      <c r="GH85" s="204"/>
      <c r="GI85" s="204"/>
      <c r="GJ85" s="204"/>
      <c r="GK85" s="204"/>
      <c r="GL85" s="204"/>
      <c r="GM85" s="204"/>
      <c r="GN85" s="204"/>
      <c r="GO85" s="204"/>
      <c r="GP85" s="204"/>
      <c r="GQ85" s="204"/>
      <c r="GR85" s="204"/>
      <c r="GS85" s="204"/>
      <c r="GT85" s="204"/>
      <c r="GU85" s="204"/>
      <c r="GV85" s="204"/>
      <c r="GW85" s="204"/>
      <c r="GX85" s="204"/>
      <c r="GY85" s="204"/>
      <c r="GZ85" s="204"/>
      <c r="HA85" s="204"/>
      <c r="HB85" s="204"/>
      <c r="HC85" s="204"/>
      <c r="HD85" s="204"/>
      <c r="HE85" s="204"/>
      <c r="HF85" s="204"/>
      <c r="HG85" s="204"/>
      <c r="HH85" s="204"/>
      <c r="HI85" s="204"/>
      <c r="HJ85" s="204"/>
      <c r="HK85" s="204"/>
      <c r="HL85" s="204"/>
      <c r="HM85" s="204"/>
      <c r="HN85" s="204"/>
      <c r="HO85" s="204"/>
      <c r="HP85" s="204"/>
      <c r="HQ85" s="204"/>
      <c r="HR85" s="204"/>
      <c r="HS85" s="204"/>
      <c r="HT85" s="204"/>
      <c r="HU85" s="204"/>
      <c r="HV85" s="204"/>
      <c r="HW85" s="204"/>
      <c r="HX85" s="204"/>
      <c r="HY85" s="204"/>
      <c r="HZ85" s="204"/>
      <c r="IA85" s="204"/>
      <c r="IB85" s="204"/>
      <c r="IC85" s="204"/>
      <c r="ID85" s="204"/>
      <c r="IE85" s="204"/>
      <c r="IF85" s="204"/>
      <c r="IG85" s="204"/>
      <c r="IH85" s="204"/>
      <c r="II85" s="204"/>
      <c r="IJ85" s="204"/>
      <c r="IK85" s="204"/>
      <c r="IL85" s="204"/>
      <c r="IM85" s="204"/>
      <c r="IN85" s="204"/>
      <c r="IO85" s="204"/>
      <c r="IP85" s="204"/>
      <c r="IQ85" s="204"/>
      <c r="IR85" s="204"/>
      <c r="IS85" s="204"/>
      <c r="IT85" s="204"/>
      <c r="IU85" s="204"/>
      <c r="IV85" s="204"/>
    </row>
    <row r="86" spans="1:256" s="205" customFormat="1" ht="27" x14ac:dyDescent="0.35">
      <c r="A86" s="206" t="str">
        <f>A56</f>
        <v xml:space="preserve">PART-B: Decommissioning of Old Assets </v>
      </c>
      <c r="B86" s="207"/>
      <c r="C86" s="208"/>
      <c r="D86" s="200">
        <f>F70</f>
        <v>9541</v>
      </c>
      <c r="E86" s="201"/>
      <c r="F86" s="202"/>
      <c r="G86" s="202"/>
      <c r="H86" s="203"/>
      <c r="I86" s="204"/>
      <c r="J86" s="204"/>
      <c r="K86" s="204"/>
      <c r="L86" s="204"/>
      <c r="M86" s="204"/>
      <c r="N86" s="204"/>
      <c r="O86" s="204"/>
      <c r="P86" s="204"/>
      <c r="Q86" s="204"/>
      <c r="R86" s="204"/>
      <c r="S86" s="204"/>
      <c r="T86" s="204"/>
      <c r="U86" s="204"/>
      <c r="V86" s="204"/>
      <c r="W86" s="204"/>
      <c r="X86" s="204"/>
      <c r="Y86" s="204"/>
      <c r="Z86" s="204"/>
      <c r="AA86" s="204"/>
      <c r="AB86" s="204"/>
      <c r="AC86" s="204"/>
      <c r="AD86" s="204"/>
      <c r="AE86" s="204"/>
      <c r="AF86" s="204"/>
      <c r="AG86" s="204"/>
      <c r="AH86" s="204"/>
      <c r="AI86" s="204"/>
      <c r="AJ86" s="204"/>
      <c r="AK86" s="204"/>
      <c r="AL86" s="204"/>
      <c r="AM86" s="204"/>
      <c r="AN86" s="204"/>
      <c r="AO86" s="204"/>
      <c r="AP86" s="204"/>
      <c r="AQ86" s="204"/>
      <c r="AR86" s="204"/>
      <c r="AS86" s="204"/>
      <c r="AT86" s="204"/>
      <c r="AU86" s="204"/>
      <c r="AV86" s="204"/>
      <c r="AW86" s="204"/>
      <c r="AX86" s="204"/>
      <c r="AY86" s="204"/>
      <c r="AZ86" s="204"/>
      <c r="BA86" s="204"/>
      <c r="BB86" s="204"/>
      <c r="BC86" s="204"/>
      <c r="BD86" s="204"/>
      <c r="BE86" s="204"/>
      <c r="BF86" s="204"/>
      <c r="BG86" s="204"/>
      <c r="BH86" s="204"/>
      <c r="BI86" s="204"/>
      <c r="BJ86" s="204"/>
      <c r="BK86" s="204"/>
      <c r="BL86" s="204"/>
      <c r="BM86" s="204"/>
      <c r="BN86" s="204"/>
      <c r="BO86" s="204"/>
      <c r="BP86" s="204"/>
      <c r="BQ86" s="204"/>
      <c r="BR86" s="204"/>
      <c r="BS86" s="204"/>
      <c r="BT86" s="204"/>
      <c r="BU86" s="204"/>
      <c r="BV86" s="204"/>
      <c r="BW86" s="204"/>
      <c r="BX86" s="204"/>
      <c r="BY86" s="204"/>
      <c r="BZ86" s="204"/>
      <c r="CA86" s="204"/>
      <c r="CB86" s="204"/>
      <c r="CC86" s="204"/>
      <c r="CD86" s="204"/>
      <c r="CE86" s="204"/>
      <c r="CF86" s="204"/>
      <c r="CG86" s="204"/>
      <c r="CH86" s="204"/>
      <c r="CI86" s="204"/>
      <c r="CJ86" s="204"/>
      <c r="CK86" s="204"/>
      <c r="CL86" s="204"/>
      <c r="CM86" s="204"/>
      <c r="CN86" s="204"/>
      <c r="CO86" s="204"/>
      <c r="CP86" s="204"/>
      <c r="CQ86" s="204"/>
      <c r="CR86" s="204"/>
      <c r="CS86" s="204"/>
      <c r="CT86" s="204"/>
      <c r="CU86" s="204"/>
      <c r="CV86" s="204"/>
      <c r="CW86" s="204"/>
      <c r="CX86" s="204"/>
      <c r="CY86" s="204"/>
      <c r="CZ86" s="204"/>
      <c r="DA86" s="204"/>
      <c r="DB86" s="204"/>
      <c r="DC86" s="204"/>
      <c r="DD86" s="204"/>
      <c r="DE86" s="204"/>
      <c r="DF86" s="204"/>
      <c r="DG86" s="204"/>
      <c r="DH86" s="204"/>
      <c r="DI86" s="204"/>
      <c r="DJ86" s="204"/>
      <c r="DK86" s="204"/>
      <c r="DL86" s="204"/>
      <c r="DM86" s="204"/>
      <c r="DN86" s="204"/>
      <c r="DO86" s="204"/>
      <c r="DP86" s="204"/>
      <c r="DQ86" s="204"/>
      <c r="DR86" s="204"/>
      <c r="DS86" s="204"/>
      <c r="DT86" s="204"/>
      <c r="DU86" s="204"/>
      <c r="DV86" s="204"/>
      <c r="DW86" s="204"/>
      <c r="DX86" s="204"/>
      <c r="DY86" s="204"/>
      <c r="DZ86" s="204"/>
      <c r="EA86" s="204"/>
      <c r="EB86" s="204"/>
      <c r="EC86" s="204"/>
      <c r="ED86" s="204"/>
      <c r="EE86" s="204"/>
      <c r="EF86" s="204"/>
      <c r="EG86" s="204"/>
      <c r="EH86" s="204"/>
      <c r="EI86" s="204"/>
      <c r="EJ86" s="204"/>
      <c r="EK86" s="204"/>
      <c r="EL86" s="204"/>
      <c r="EM86" s="204"/>
      <c r="EN86" s="204"/>
      <c r="EO86" s="204"/>
      <c r="EP86" s="204"/>
      <c r="EQ86" s="204"/>
      <c r="ER86" s="204"/>
      <c r="ES86" s="204"/>
      <c r="ET86" s="204"/>
      <c r="EU86" s="204"/>
      <c r="EV86" s="204"/>
      <c r="EW86" s="204"/>
      <c r="EX86" s="204"/>
      <c r="EY86" s="204"/>
      <c r="EZ86" s="204"/>
      <c r="FA86" s="204"/>
      <c r="FB86" s="204"/>
      <c r="FC86" s="204"/>
      <c r="FD86" s="204"/>
      <c r="FE86" s="204"/>
      <c r="FF86" s="204"/>
      <c r="FG86" s="204"/>
      <c r="FH86" s="204"/>
      <c r="FI86" s="204"/>
      <c r="FJ86" s="204"/>
      <c r="FK86" s="204"/>
      <c r="FL86" s="204"/>
      <c r="FM86" s="204"/>
      <c r="FN86" s="204"/>
      <c r="FO86" s="204"/>
      <c r="FP86" s="204"/>
      <c r="FQ86" s="204"/>
      <c r="FR86" s="204"/>
      <c r="FS86" s="204"/>
      <c r="FT86" s="204"/>
      <c r="FU86" s="204"/>
      <c r="FV86" s="204"/>
      <c r="FW86" s="204"/>
      <c r="FX86" s="204"/>
      <c r="FY86" s="204"/>
      <c r="FZ86" s="204"/>
      <c r="GA86" s="204"/>
      <c r="GB86" s="204"/>
      <c r="GC86" s="204"/>
      <c r="GD86" s="204"/>
      <c r="GE86" s="204"/>
      <c r="GF86" s="204"/>
      <c r="GG86" s="204"/>
      <c r="GH86" s="204"/>
      <c r="GI86" s="204"/>
      <c r="GJ86" s="204"/>
      <c r="GK86" s="204"/>
      <c r="GL86" s="204"/>
      <c r="GM86" s="204"/>
      <c r="GN86" s="204"/>
      <c r="GO86" s="204"/>
      <c r="GP86" s="204"/>
      <c r="GQ86" s="204"/>
      <c r="GR86" s="204"/>
      <c r="GS86" s="204"/>
      <c r="GT86" s="204"/>
      <c r="GU86" s="204"/>
      <c r="GV86" s="204"/>
      <c r="GW86" s="204"/>
      <c r="GX86" s="204"/>
      <c r="GY86" s="204"/>
      <c r="GZ86" s="204"/>
      <c r="HA86" s="204"/>
      <c r="HB86" s="204"/>
      <c r="HC86" s="204"/>
      <c r="HD86" s="204"/>
      <c r="HE86" s="204"/>
      <c r="HF86" s="204"/>
      <c r="HG86" s="204"/>
      <c r="HH86" s="204"/>
      <c r="HI86" s="204"/>
      <c r="HJ86" s="204"/>
      <c r="HK86" s="204"/>
      <c r="HL86" s="204"/>
      <c r="HM86" s="204"/>
      <c r="HN86" s="204"/>
      <c r="HO86" s="204"/>
      <c r="HP86" s="204"/>
      <c r="HQ86" s="204"/>
      <c r="HR86" s="204"/>
      <c r="HS86" s="204"/>
      <c r="HT86" s="204"/>
      <c r="HU86" s="204"/>
      <c r="HV86" s="204"/>
      <c r="HW86" s="204"/>
      <c r="HX86" s="204"/>
      <c r="HY86" s="204"/>
      <c r="HZ86" s="204"/>
      <c r="IA86" s="204"/>
      <c r="IB86" s="204"/>
      <c r="IC86" s="204"/>
      <c r="ID86" s="204"/>
      <c r="IE86" s="204"/>
      <c r="IF86" s="204"/>
      <c r="IG86" s="204"/>
      <c r="IH86" s="204"/>
      <c r="II86" s="204"/>
      <c r="IJ86" s="204"/>
      <c r="IK86" s="204"/>
      <c r="IL86" s="204"/>
      <c r="IM86" s="204"/>
      <c r="IN86" s="204"/>
      <c r="IO86" s="204"/>
      <c r="IP86" s="204"/>
      <c r="IQ86" s="204"/>
      <c r="IR86" s="204"/>
      <c r="IS86" s="204"/>
      <c r="IT86" s="204"/>
      <c r="IU86" s="204"/>
      <c r="IV86" s="204"/>
    </row>
    <row r="87" spans="1:256" s="205" customFormat="1" ht="27.75" thickBot="1" x14ac:dyDescent="0.4">
      <c r="A87" s="209" t="s">
        <v>82</v>
      </c>
      <c r="B87" s="210"/>
      <c r="C87" s="211"/>
      <c r="D87" s="212">
        <f>SUM(D85:E86)</f>
        <v>132121.88750000001</v>
      </c>
      <c r="E87" s="213"/>
      <c r="F87" s="214" t="s">
        <v>83</v>
      </c>
      <c r="G87" s="215">
        <f>D87</f>
        <v>132121.88750000001</v>
      </c>
      <c r="H87" s="216" t="s">
        <v>84</v>
      </c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204"/>
      <c r="Y87" s="204"/>
      <c r="Z87" s="204"/>
      <c r="AA87" s="204"/>
      <c r="AB87" s="204"/>
      <c r="AC87" s="204"/>
      <c r="AD87" s="204"/>
      <c r="AE87" s="204"/>
      <c r="AF87" s="204"/>
      <c r="AG87" s="204"/>
      <c r="AH87" s="204"/>
      <c r="AI87" s="204"/>
      <c r="AJ87" s="204"/>
      <c r="AK87" s="204"/>
      <c r="AL87" s="204"/>
      <c r="AM87" s="204"/>
      <c r="AN87" s="204"/>
      <c r="AO87" s="204"/>
      <c r="AP87" s="204"/>
      <c r="AQ87" s="204"/>
      <c r="AR87" s="204"/>
      <c r="AS87" s="204"/>
      <c r="AT87" s="204"/>
      <c r="AU87" s="204"/>
      <c r="AV87" s="204"/>
      <c r="AW87" s="204"/>
      <c r="AX87" s="204"/>
      <c r="AY87" s="204"/>
      <c r="AZ87" s="204"/>
      <c r="BA87" s="204"/>
      <c r="BB87" s="204"/>
      <c r="BC87" s="204"/>
      <c r="BD87" s="204"/>
      <c r="BE87" s="204"/>
      <c r="BF87" s="204"/>
      <c r="BG87" s="204"/>
      <c r="BH87" s="204"/>
      <c r="BI87" s="204"/>
      <c r="BJ87" s="204"/>
      <c r="BK87" s="204"/>
      <c r="BL87" s="204"/>
      <c r="BM87" s="204"/>
      <c r="BN87" s="204"/>
      <c r="BO87" s="204"/>
      <c r="BP87" s="204"/>
      <c r="BQ87" s="204"/>
      <c r="BR87" s="204"/>
      <c r="BS87" s="204"/>
      <c r="BT87" s="204"/>
      <c r="BU87" s="204"/>
      <c r="BV87" s="204"/>
      <c r="BW87" s="204"/>
      <c r="BX87" s="204"/>
      <c r="BY87" s="204"/>
      <c r="BZ87" s="204"/>
      <c r="CA87" s="204"/>
      <c r="CB87" s="204"/>
      <c r="CC87" s="204"/>
      <c r="CD87" s="204"/>
      <c r="CE87" s="204"/>
      <c r="CF87" s="204"/>
      <c r="CG87" s="204"/>
      <c r="CH87" s="204"/>
      <c r="CI87" s="204"/>
      <c r="CJ87" s="204"/>
      <c r="CK87" s="204"/>
      <c r="CL87" s="204"/>
      <c r="CM87" s="204"/>
      <c r="CN87" s="204"/>
      <c r="CO87" s="204"/>
      <c r="CP87" s="204"/>
      <c r="CQ87" s="204"/>
      <c r="CR87" s="204"/>
      <c r="CS87" s="204"/>
      <c r="CT87" s="204"/>
      <c r="CU87" s="204"/>
      <c r="CV87" s="204"/>
      <c r="CW87" s="204"/>
      <c r="CX87" s="204"/>
      <c r="CY87" s="204"/>
      <c r="CZ87" s="204"/>
      <c r="DA87" s="204"/>
      <c r="DB87" s="204"/>
      <c r="DC87" s="204"/>
      <c r="DD87" s="204"/>
      <c r="DE87" s="204"/>
      <c r="DF87" s="204"/>
      <c r="DG87" s="204"/>
      <c r="DH87" s="204"/>
      <c r="DI87" s="204"/>
      <c r="DJ87" s="204"/>
      <c r="DK87" s="204"/>
      <c r="DL87" s="204"/>
      <c r="DM87" s="204"/>
      <c r="DN87" s="204"/>
      <c r="DO87" s="204"/>
      <c r="DP87" s="204"/>
      <c r="DQ87" s="204"/>
      <c r="DR87" s="204"/>
      <c r="DS87" s="204"/>
      <c r="DT87" s="204"/>
      <c r="DU87" s="204"/>
      <c r="DV87" s="204"/>
      <c r="DW87" s="204"/>
      <c r="DX87" s="204"/>
      <c r="DY87" s="204"/>
      <c r="DZ87" s="204"/>
      <c r="EA87" s="204"/>
      <c r="EB87" s="204"/>
      <c r="EC87" s="204"/>
      <c r="ED87" s="204"/>
      <c r="EE87" s="204"/>
      <c r="EF87" s="204"/>
      <c r="EG87" s="204"/>
      <c r="EH87" s="204"/>
      <c r="EI87" s="204"/>
      <c r="EJ87" s="204"/>
      <c r="EK87" s="204"/>
      <c r="EL87" s="204"/>
      <c r="EM87" s="204"/>
      <c r="EN87" s="204"/>
      <c r="EO87" s="204"/>
      <c r="EP87" s="204"/>
      <c r="EQ87" s="204"/>
      <c r="ER87" s="204"/>
      <c r="ES87" s="204"/>
      <c r="ET87" s="204"/>
      <c r="EU87" s="204"/>
      <c r="EV87" s="204"/>
      <c r="EW87" s="204"/>
      <c r="EX87" s="204"/>
      <c r="EY87" s="204"/>
      <c r="EZ87" s="204"/>
      <c r="FA87" s="204"/>
      <c r="FB87" s="204"/>
      <c r="FC87" s="204"/>
      <c r="FD87" s="204"/>
      <c r="FE87" s="204"/>
      <c r="FF87" s="204"/>
      <c r="FG87" s="204"/>
      <c r="FH87" s="204"/>
      <c r="FI87" s="204"/>
      <c r="FJ87" s="204"/>
      <c r="FK87" s="204"/>
      <c r="FL87" s="204"/>
      <c r="FM87" s="204"/>
      <c r="FN87" s="204"/>
      <c r="FO87" s="204"/>
      <c r="FP87" s="204"/>
      <c r="FQ87" s="204"/>
      <c r="FR87" s="204"/>
      <c r="FS87" s="204"/>
      <c r="FT87" s="204"/>
      <c r="FU87" s="204"/>
      <c r="FV87" s="204"/>
      <c r="FW87" s="204"/>
      <c r="FX87" s="204"/>
      <c r="FY87" s="204"/>
      <c r="FZ87" s="204"/>
      <c r="GA87" s="204"/>
      <c r="GB87" s="204"/>
      <c r="GC87" s="204"/>
      <c r="GD87" s="204"/>
      <c r="GE87" s="204"/>
      <c r="GF87" s="204"/>
      <c r="GG87" s="204"/>
      <c r="GH87" s="204"/>
      <c r="GI87" s="204"/>
      <c r="GJ87" s="204"/>
      <c r="GK87" s="204"/>
      <c r="GL87" s="204"/>
      <c r="GM87" s="204"/>
      <c r="GN87" s="204"/>
      <c r="GO87" s="204"/>
      <c r="GP87" s="204"/>
      <c r="GQ87" s="204"/>
      <c r="GR87" s="204"/>
      <c r="GS87" s="204"/>
      <c r="GT87" s="204"/>
      <c r="GU87" s="204"/>
      <c r="GV87" s="204"/>
      <c r="GW87" s="204"/>
      <c r="GX87" s="204"/>
      <c r="GY87" s="204"/>
      <c r="GZ87" s="204"/>
      <c r="HA87" s="204"/>
      <c r="HB87" s="204"/>
      <c r="HC87" s="204"/>
      <c r="HD87" s="204"/>
      <c r="HE87" s="204"/>
      <c r="HF87" s="204"/>
      <c r="HG87" s="204"/>
      <c r="HH87" s="204"/>
      <c r="HI87" s="204"/>
      <c r="HJ87" s="204"/>
      <c r="HK87" s="204"/>
      <c r="HL87" s="204"/>
      <c r="HM87" s="204"/>
      <c r="HN87" s="204"/>
      <c r="HO87" s="204"/>
      <c r="HP87" s="204"/>
      <c r="HQ87" s="204"/>
      <c r="HR87" s="204"/>
      <c r="HS87" s="204"/>
      <c r="HT87" s="204"/>
      <c r="HU87" s="204"/>
      <c r="HV87" s="204"/>
      <c r="HW87" s="204"/>
      <c r="HX87" s="204"/>
      <c r="HY87" s="204"/>
      <c r="HZ87" s="204"/>
      <c r="IA87" s="204"/>
      <c r="IB87" s="204"/>
      <c r="IC87" s="204"/>
      <c r="ID87" s="204"/>
      <c r="IE87" s="204"/>
      <c r="IF87" s="204"/>
      <c r="IG87" s="204"/>
      <c r="IH87" s="204"/>
      <c r="II87" s="204"/>
      <c r="IJ87" s="204"/>
      <c r="IK87" s="204"/>
      <c r="IL87" s="204"/>
      <c r="IM87" s="204"/>
      <c r="IN87" s="204"/>
      <c r="IO87" s="204"/>
      <c r="IP87" s="204"/>
      <c r="IQ87" s="204"/>
      <c r="IR87" s="204"/>
      <c r="IS87" s="204"/>
      <c r="IT87" s="204"/>
      <c r="IU87" s="204"/>
      <c r="IV87" s="204"/>
    </row>
    <row r="88" spans="1:256" s="205" customFormat="1" ht="27" x14ac:dyDescent="0.35">
      <c r="A88" s="217" t="s">
        <v>85</v>
      </c>
      <c r="B88" s="218"/>
      <c r="C88" s="219"/>
      <c r="D88" s="220"/>
      <c r="E88" s="221"/>
      <c r="F88" s="222"/>
      <c r="G88" s="223"/>
      <c r="H88" s="22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spans="1:256" s="205" customFormat="1" ht="27" x14ac:dyDescent="0.35">
      <c r="A89" s="225" t="s">
        <v>86</v>
      </c>
      <c r="B89" s="226"/>
      <c r="C89" s="227">
        <f>D87</f>
        <v>132121.88750000001</v>
      </c>
      <c r="D89" s="228" t="s">
        <v>87</v>
      </c>
      <c r="E89" s="229" t="s">
        <v>88</v>
      </c>
      <c r="F89" s="230"/>
      <c r="G89" s="230"/>
      <c r="H89" s="231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spans="1:256" s="205" customFormat="1" ht="41.25" customHeight="1" x14ac:dyDescent="0.35">
      <c r="A90" s="232" t="str">
        <f>A54</f>
        <v>SANDALKAD TC  (CESCDTLMS 511653) comes under O&amp;M-1 Section, Madikeri subdivision, Madikeri</v>
      </c>
      <c r="B90" s="233"/>
      <c r="C90" s="233"/>
      <c r="D90" s="233"/>
      <c r="E90" s="233"/>
      <c r="F90" s="233"/>
      <c r="G90" s="233"/>
      <c r="H90" s="23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spans="1:256" s="205" customFormat="1" ht="30.75" customHeight="1" x14ac:dyDescent="0.35">
      <c r="A91" s="235" t="s">
        <v>89</v>
      </c>
      <c r="B91" s="236"/>
      <c r="C91" s="236"/>
      <c r="D91" s="236"/>
      <c r="E91" s="236"/>
      <c r="F91" s="236"/>
      <c r="G91" s="236"/>
      <c r="H91" s="23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spans="1:256" s="205" customFormat="1" ht="43.5" customHeight="1" x14ac:dyDescent="0.35">
      <c r="A92" s="238" t="s">
        <v>90</v>
      </c>
      <c r="B92" s="239"/>
      <c r="C92" s="239"/>
      <c r="D92" s="239"/>
      <c r="E92" s="239"/>
      <c r="F92" s="239"/>
      <c r="G92" s="239"/>
      <c r="H92" s="240"/>
    </row>
    <row r="93" spans="1:256" s="205" customFormat="1" ht="65.25" customHeight="1" x14ac:dyDescent="0.35">
      <c r="A93" s="241" t="s">
        <v>91</v>
      </c>
      <c r="B93" s="242"/>
      <c r="C93" s="242"/>
      <c r="D93" s="242"/>
      <c r="E93" s="242"/>
      <c r="F93" s="242"/>
      <c r="G93" s="242"/>
      <c r="H93" s="243"/>
    </row>
    <row r="94" spans="1:256" s="205" customFormat="1" ht="36.75" customHeight="1" x14ac:dyDescent="0.35">
      <c r="A94" s="238" t="s">
        <v>92</v>
      </c>
      <c r="B94" s="239"/>
      <c r="C94" s="239"/>
      <c r="D94" s="239"/>
      <c r="E94" s="239"/>
      <c r="F94" s="239"/>
      <c r="G94" s="239"/>
      <c r="H94" s="240"/>
    </row>
    <row r="95" spans="1:256" s="205" customFormat="1" ht="34.5" customHeight="1" x14ac:dyDescent="0.35">
      <c r="A95" s="244" t="s">
        <v>93</v>
      </c>
      <c r="B95" s="245"/>
      <c r="C95" s="245"/>
      <c r="D95" s="245"/>
      <c r="E95" s="245"/>
      <c r="F95" s="245"/>
      <c r="G95" s="245"/>
      <c r="H95" s="246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spans="1:256" s="205" customFormat="1" ht="27" x14ac:dyDescent="0.35">
      <c r="A96" s="247"/>
      <c r="B96" s="248"/>
      <c r="C96" s="248"/>
      <c r="D96" s="248"/>
      <c r="E96" s="248"/>
      <c r="F96" s="248"/>
      <c r="G96" s="248"/>
      <c r="H96" s="249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spans="1:256" s="205" customFormat="1" ht="48.75" customHeight="1" x14ac:dyDescent="0.35">
      <c r="A97" s="250" t="s">
        <v>94</v>
      </c>
      <c r="B97" s="251"/>
      <c r="C97" s="251"/>
      <c r="D97" s="251"/>
      <c r="E97" s="251"/>
      <c r="F97" s="251"/>
      <c r="G97" s="251"/>
      <c r="H97" s="252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spans="1:256" s="205" customFormat="1" ht="27" x14ac:dyDescent="0.35">
      <c r="A98" s="253"/>
      <c r="B98" s="254"/>
      <c r="C98" s="254"/>
      <c r="D98" s="254"/>
      <c r="E98" s="254"/>
      <c r="F98" s="254"/>
      <c r="G98" s="254"/>
      <c r="H98" s="25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spans="1:256" s="205" customFormat="1" ht="27" x14ac:dyDescent="0.35">
      <c r="A99" s="256"/>
      <c r="B99" s="257"/>
      <c r="C99" s="257"/>
      <c r="D99" s="257"/>
      <c r="E99" s="257"/>
      <c r="F99" s="257"/>
      <c r="G99" s="257"/>
      <c r="H99" s="258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spans="1:256" s="205" customFormat="1" ht="62.25" customHeight="1" x14ac:dyDescent="0.35">
      <c r="A100" s="259" t="s">
        <v>95</v>
      </c>
      <c r="B100" s="260"/>
      <c r="C100" s="260"/>
      <c r="D100" s="260"/>
      <c r="E100" s="260"/>
      <c r="F100" s="260"/>
      <c r="G100" s="260"/>
      <c r="H100" s="261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spans="1:256" s="205" customFormat="1" ht="27" x14ac:dyDescent="0.35">
      <c r="A101" s="262" t="s">
        <v>54</v>
      </c>
      <c r="B101" s="263"/>
      <c r="C101" s="185"/>
      <c r="D101" s="264"/>
      <c r="E101" s="265"/>
      <c r="F101" s="266"/>
      <c r="G101" s="267"/>
      <c r="H101" s="26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spans="1:256" s="205" customFormat="1" ht="57" customHeight="1" x14ac:dyDescent="0.35">
      <c r="A102" s="269" t="s">
        <v>96</v>
      </c>
      <c r="B102" s="270"/>
      <c r="C102" s="270"/>
      <c r="D102" s="270"/>
      <c r="E102" s="270"/>
      <c r="F102" s="270"/>
      <c r="G102" s="270"/>
      <c r="H102" s="271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spans="1:256" s="205" customFormat="1" ht="27" x14ac:dyDescent="0.35">
      <c r="A103" s="272"/>
      <c r="B103" s="273"/>
      <c r="C103" s="273"/>
      <c r="D103" s="273"/>
      <c r="E103" s="273"/>
      <c r="F103" s="273"/>
      <c r="G103" s="273"/>
      <c r="H103" s="27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spans="1:256" s="205" customFormat="1" ht="27" x14ac:dyDescent="0.35">
      <c r="A104" s="272"/>
      <c r="B104" s="273"/>
      <c r="C104" s="273"/>
      <c r="D104" s="273"/>
      <c r="E104" s="273"/>
      <c r="F104" s="273"/>
      <c r="G104" s="273"/>
      <c r="H104" s="27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spans="1:256" s="205" customFormat="1" ht="27" x14ac:dyDescent="0.35">
      <c r="A105" s="272"/>
      <c r="B105" s="273"/>
      <c r="C105" s="273"/>
      <c r="D105" s="273"/>
      <c r="E105" s="273"/>
      <c r="F105" s="273"/>
      <c r="G105" s="273"/>
      <c r="H105" s="27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spans="1:256" s="205" customFormat="1" ht="27" x14ac:dyDescent="0.35">
      <c r="A106" s="275"/>
      <c r="B106" s="26"/>
      <c r="C106" s="276"/>
      <c r="D106" s="277"/>
      <c r="E106" s="26"/>
      <c r="F106" s="26"/>
      <c r="G106" s="26"/>
      <c r="H106" s="27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spans="1:256" s="205" customFormat="1" ht="27" x14ac:dyDescent="0.35">
      <c r="A107" s="275"/>
      <c r="B107" s="26"/>
      <c r="C107" s="276"/>
      <c r="D107" s="277"/>
      <c r="E107" s="26"/>
      <c r="F107" s="26"/>
      <c r="G107" s="26"/>
      <c r="H107" s="27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spans="1:256" s="205" customFormat="1" ht="27" x14ac:dyDescent="0.35">
      <c r="A108" s="275"/>
      <c r="B108" s="26"/>
      <c r="C108" s="276"/>
      <c r="D108" s="277"/>
      <c r="E108" s="26"/>
      <c r="F108" s="26"/>
      <c r="G108" s="26"/>
      <c r="H108" s="27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spans="1:256" s="205" customFormat="1" ht="27" x14ac:dyDescent="0.35">
      <c r="A109" s="275"/>
      <c r="B109" s="26"/>
      <c r="C109" s="276"/>
      <c r="D109" s="277"/>
      <c r="E109" s="26"/>
      <c r="F109" s="26"/>
      <c r="G109" s="26"/>
      <c r="H109" s="27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spans="1:256" s="205" customFormat="1" ht="27.75" thickBot="1" x14ac:dyDescent="0.4">
      <c r="A110" s="279"/>
      <c r="B110" s="280"/>
      <c r="C110" s="281"/>
      <c r="D110" s="282"/>
      <c r="E110" s="280"/>
      <c r="F110" s="280"/>
      <c r="G110" s="280"/>
      <c r="H110" s="28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spans="1:256" x14ac:dyDescent="0.2">
      <c r="D111" s="285"/>
    </row>
    <row r="112" spans="1:256" x14ac:dyDescent="0.2">
      <c r="D112" s="285"/>
    </row>
    <row r="113" spans="4:4" x14ac:dyDescent="0.2">
      <c r="D113" s="285"/>
    </row>
    <row r="114" spans="4:4" x14ac:dyDescent="0.2">
      <c r="D114" s="285"/>
    </row>
    <row r="115" spans="4:4" x14ac:dyDescent="0.2">
      <c r="D115" s="285"/>
    </row>
    <row r="116" spans="4:4" x14ac:dyDescent="0.2">
      <c r="D116" s="285"/>
    </row>
    <row r="117" spans="4:4" x14ac:dyDescent="0.2">
      <c r="D117" s="285"/>
    </row>
    <row r="118" spans="4:4" x14ac:dyDescent="0.2">
      <c r="D118" s="285"/>
    </row>
    <row r="119" spans="4:4" x14ac:dyDescent="0.2">
      <c r="D119" s="285"/>
    </row>
    <row r="120" spans="4:4" x14ac:dyDescent="0.2">
      <c r="D120" s="285"/>
    </row>
    <row r="121" spans="4:4" x14ac:dyDescent="0.2">
      <c r="D121" s="285"/>
    </row>
    <row r="122" spans="4:4" x14ac:dyDescent="0.2">
      <c r="D122" s="285"/>
    </row>
    <row r="123" spans="4:4" x14ac:dyDescent="0.2">
      <c r="D123" s="285"/>
    </row>
    <row r="124" spans="4:4" x14ac:dyDescent="0.2">
      <c r="D124" s="285"/>
    </row>
    <row r="125" spans="4:4" x14ac:dyDescent="0.2">
      <c r="D125" s="285"/>
    </row>
    <row r="126" spans="4:4" x14ac:dyDescent="0.2">
      <c r="D126" s="285"/>
    </row>
    <row r="127" spans="4:4" x14ac:dyDescent="0.2">
      <c r="D127" s="285"/>
    </row>
    <row r="128" spans="4:4" x14ac:dyDescent="0.2">
      <c r="D128" s="285"/>
    </row>
    <row r="129" spans="4:4" x14ac:dyDescent="0.2">
      <c r="D129" s="285"/>
    </row>
    <row r="130" spans="4:4" x14ac:dyDescent="0.2">
      <c r="D130" s="285"/>
    </row>
    <row r="131" spans="4:4" x14ac:dyDescent="0.2">
      <c r="D131" s="285"/>
    </row>
    <row r="132" spans="4:4" x14ac:dyDescent="0.2">
      <c r="D132" s="285"/>
    </row>
    <row r="133" spans="4:4" x14ac:dyDescent="0.2">
      <c r="D133" s="285"/>
    </row>
    <row r="134" spans="4:4" x14ac:dyDescent="0.2">
      <c r="D134" s="285"/>
    </row>
    <row r="135" spans="4:4" x14ac:dyDescent="0.2">
      <c r="D135" s="285"/>
    </row>
    <row r="136" spans="4:4" x14ac:dyDescent="0.2">
      <c r="D136" s="285"/>
    </row>
    <row r="137" spans="4:4" x14ac:dyDescent="0.2">
      <c r="D137" s="285"/>
    </row>
    <row r="138" spans="4:4" x14ac:dyDescent="0.2">
      <c r="D138" s="285"/>
    </row>
    <row r="139" spans="4:4" x14ac:dyDescent="0.2">
      <c r="D139" s="285"/>
    </row>
    <row r="140" spans="4:4" x14ac:dyDescent="0.2">
      <c r="D140" s="285"/>
    </row>
    <row r="141" spans="4:4" x14ac:dyDescent="0.2">
      <c r="D141" s="285"/>
    </row>
    <row r="142" spans="4:4" x14ac:dyDescent="0.2">
      <c r="D142" s="285"/>
    </row>
    <row r="143" spans="4:4" x14ac:dyDescent="0.2">
      <c r="D143" s="285"/>
    </row>
    <row r="144" spans="4:4" x14ac:dyDescent="0.2">
      <c r="D144" s="285"/>
    </row>
    <row r="145" spans="4:4" x14ac:dyDescent="0.2">
      <c r="D145" s="285"/>
    </row>
    <row r="146" spans="4:4" x14ac:dyDescent="0.2">
      <c r="D146" s="285"/>
    </row>
    <row r="147" spans="4:4" x14ac:dyDescent="0.2">
      <c r="D147" s="285"/>
    </row>
    <row r="148" spans="4:4" x14ac:dyDescent="0.2">
      <c r="D148" s="285"/>
    </row>
    <row r="149" spans="4:4" x14ac:dyDescent="0.2">
      <c r="D149" s="285"/>
    </row>
    <row r="150" spans="4:4" x14ac:dyDescent="0.2">
      <c r="D150" s="285"/>
    </row>
    <row r="151" spans="4:4" x14ac:dyDescent="0.2">
      <c r="D151" s="285"/>
    </row>
    <row r="152" spans="4:4" x14ac:dyDescent="0.2">
      <c r="D152" s="285"/>
    </row>
    <row r="153" spans="4:4" x14ac:dyDescent="0.2">
      <c r="D153" s="285"/>
    </row>
    <row r="154" spans="4:4" x14ac:dyDescent="0.2">
      <c r="D154" s="285"/>
    </row>
    <row r="155" spans="4:4" x14ac:dyDescent="0.2">
      <c r="D155" s="285"/>
    </row>
    <row r="156" spans="4:4" x14ac:dyDescent="0.2">
      <c r="D156" s="285"/>
    </row>
    <row r="157" spans="4:4" x14ac:dyDescent="0.2">
      <c r="D157" s="285"/>
    </row>
    <row r="158" spans="4:4" x14ac:dyDescent="0.2">
      <c r="D158" s="285"/>
    </row>
    <row r="159" spans="4:4" x14ac:dyDescent="0.2">
      <c r="D159" s="285"/>
    </row>
    <row r="160" spans="4:4" x14ac:dyDescent="0.2">
      <c r="D160" s="285"/>
    </row>
    <row r="161" spans="4:4" x14ac:dyDescent="0.2">
      <c r="D161" s="285"/>
    </row>
    <row r="162" spans="4:4" x14ac:dyDescent="0.2">
      <c r="D162" s="285"/>
    </row>
    <row r="163" spans="4:4" x14ac:dyDescent="0.2">
      <c r="D163" s="285"/>
    </row>
    <row r="164" spans="4:4" x14ac:dyDescent="0.2">
      <c r="D164" s="285"/>
    </row>
    <row r="165" spans="4:4" x14ac:dyDescent="0.2">
      <c r="D165" s="285"/>
    </row>
    <row r="166" spans="4:4" x14ac:dyDescent="0.2">
      <c r="D166" s="285"/>
    </row>
    <row r="167" spans="4:4" x14ac:dyDescent="0.2">
      <c r="D167" s="285"/>
    </row>
    <row r="168" spans="4:4" x14ac:dyDescent="0.2">
      <c r="D168" s="285"/>
    </row>
    <row r="169" spans="4:4" x14ac:dyDescent="0.2">
      <c r="D169" s="285"/>
    </row>
    <row r="170" spans="4:4" x14ac:dyDescent="0.2">
      <c r="D170" s="285"/>
    </row>
    <row r="171" spans="4:4" x14ac:dyDescent="0.2">
      <c r="D171" s="285"/>
    </row>
    <row r="172" spans="4:4" x14ac:dyDescent="0.2">
      <c r="D172" s="285"/>
    </row>
    <row r="173" spans="4:4" x14ac:dyDescent="0.2">
      <c r="D173" s="285"/>
    </row>
    <row r="174" spans="4:4" x14ac:dyDescent="0.2">
      <c r="D174" s="285"/>
    </row>
    <row r="175" spans="4:4" x14ac:dyDescent="0.2">
      <c r="D175" s="285"/>
    </row>
    <row r="176" spans="4:4" x14ac:dyDescent="0.2">
      <c r="D176" s="285"/>
    </row>
    <row r="177" spans="4:4" x14ac:dyDescent="0.2">
      <c r="D177" s="285"/>
    </row>
    <row r="178" spans="4:4" x14ac:dyDescent="0.2">
      <c r="D178" s="285"/>
    </row>
    <row r="179" spans="4:4" x14ac:dyDescent="0.2">
      <c r="D179" s="285"/>
    </row>
    <row r="180" spans="4:4" x14ac:dyDescent="0.2">
      <c r="D180" s="285"/>
    </row>
    <row r="181" spans="4:4" x14ac:dyDescent="0.2">
      <c r="D181" s="285"/>
    </row>
    <row r="182" spans="4:4" x14ac:dyDescent="0.2">
      <c r="D182" s="285"/>
    </row>
    <row r="183" spans="4:4" x14ac:dyDescent="0.2">
      <c r="D183" s="285"/>
    </row>
    <row r="184" spans="4:4" x14ac:dyDescent="0.2">
      <c r="D184" s="285"/>
    </row>
    <row r="185" spans="4:4" x14ac:dyDescent="0.2">
      <c r="D185" s="285"/>
    </row>
    <row r="186" spans="4:4" x14ac:dyDescent="0.2">
      <c r="D186" s="285"/>
    </row>
    <row r="187" spans="4:4" x14ac:dyDescent="0.2">
      <c r="D187" s="285"/>
    </row>
    <row r="188" spans="4:4" x14ac:dyDescent="0.2">
      <c r="D188" s="285"/>
    </row>
    <row r="189" spans="4:4" x14ac:dyDescent="0.2">
      <c r="D189" s="285"/>
    </row>
    <row r="190" spans="4:4" x14ac:dyDescent="0.2">
      <c r="D190" s="285"/>
    </row>
    <row r="191" spans="4:4" x14ac:dyDescent="0.2">
      <c r="D191" s="285"/>
    </row>
    <row r="192" spans="4:4" x14ac:dyDescent="0.2">
      <c r="D192" s="285"/>
    </row>
    <row r="193" spans="4:4" x14ac:dyDescent="0.2">
      <c r="D193" s="285"/>
    </row>
    <row r="194" spans="4:4" x14ac:dyDescent="0.2">
      <c r="D194" s="285"/>
    </row>
    <row r="195" spans="4:4" x14ac:dyDescent="0.2">
      <c r="D195" s="285"/>
    </row>
    <row r="196" spans="4:4" x14ac:dyDescent="0.2">
      <c r="D196" s="285"/>
    </row>
    <row r="197" spans="4:4" x14ac:dyDescent="0.2">
      <c r="D197" s="285"/>
    </row>
    <row r="198" spans="4:4" x14ac:dyDescent="0.2">
      <c r="D198" s="285"/>
    </row>
    <row r="199" spans="4:4" x14ac:dyDescent="0.2">
      <c r="D199" s="285"/>
    </row>
    <row r="200" spans="4:4" x14ac:dyDescent="0.2">
      <c r="D200" s="285"/>
    </row>
    <row r="201" spans="4:4" x14ac:dyDescent="0.2">
      <c r="D201" s="285"/>
    </row>
    <row r="202" spans="4:4" x14ac:dyDescent="0.2">
      <c r="D202" s="285"/>
    </row>
    <row r="203" spans="4:4" x14ac:dyDescent="0.2">
      <c r="D203" s="285"/>
    </row>
    <row r="204" spans="4:4" x14ac:dyDescent="0.2">
      <c r="D204" s="285"/>
    </row>
    <row r="205" spans="4:4" x14ac:dyDescent="0.2">
      <c r="D205" s="285"/>
    </row>
    <row r="206" spans="4:4" x14ac:dyDescent="0.2">
      <c r="D206" s="285"/>
    </row>
    <row r="207" spans="4:4" x14ac:dyDescent="0.2">
      <c r="D207" s="285"/>
    </row>
    <row r="208" spans="4:4" x14ac:dyDescent="0.2">
      <c r="D208" s="285"/>
    </row>
    <row r="209" spans="4:4" x14ac:dyDescent="0.2">
      <c r="D209" s="285"/>
    </row>
    <row r="210" spans="4:4" x14ac:dyDescent="0.2">
      <c r="D210" s="285"/>
    </row>
    <row r="211" spans="4:4" x14ac:dyDescent="0.2">
      <c r="D211" s="285"/>
    </row>
    <row r="212" spans="4:4" x14ac:dyDescent="0.2">
      <c r="D212" s="285"/>
    </row>
    <row r="213" spans="4:4" x14ac:dyDescent="0.2">
      <c r="D213" s="285"/>
    </row>
    <row r="214" spans="4:4" x14ac:dyDescent="0.2">
      <c r="D214" s="285"/>
    </row>
    <row r="215" spans="4:4" x14ac:dyDescent="0.2">
      <c r="D215" s="285"/>
    </row>
    <row r="216" spans="4:4" x14ac:dyDescent="0.2">
      <c r="D216" s="285"/>
    </row>
    <row r="217" spans="4:4" x14ac:dyDescent="0.2">
      <c r="D217" s="285"/>
    </row>
    <row r="218" spans="4:4" x14ac:dyDescent="0.2">
      <c r="D218" s="285"/>
    </row>
    <row r="219" spans="4:4" x14ac:dyDescent="0.2">
      <c r="D219" s="285"/>
    </row>
    <row r="220" spans="4:4" x14ac:dyDescent="0.2">
      <c r="D220" s="285"/>
    </row>
    <row r="221" spans="4:4" x14ac:dyDescent="0.2">
      <c r="D221" s="285"/>
    </row>
    <row r="222" spans="4:4" x14ac:dyDescent="0.2">
      <c r="D222" s="285"/>
    </row>
    <row r="223" spans="4:4" x14ac:dyDescent="0.2">
      <c r="D223" s="285"/>
    </row>
    <row r="224" spans="4:4" x14ac:dyDescent="0.2">
      <c r="D224" s="285"/>
    </row>
    <row r="225" spans="4:4" x14ac:dyDescent="0.2">
      <c r="D225" s="285"/>
    </row>
    <row r="226" spans="4:4" x14ac:dyDescent="0.2">
      <c r="D226" s="285"/>
    </row>
    <row r="227" spans="4:4" x14ac:dyDescent="0.2">
      <c r="D227" s="285"/>
    </row>
    <row r="228" spans="4:4" x14ac:dyDescent="0.2">
      <c r="D228" s="285"/>
    </row>
    <row r="229" spans="4:4" x14ac:dyDescent="0.2">
      <c r="D229" s="285"/>
    </row>
    <row r="230" spans="4:4" x14ac:dyDescent="0.2">
      <c r="D230" s="285"/>
    </row>
    <row r="231" spans="4:4" x14ac:dyDescent="0.2">
      <c r="D231" s="285"/>
    </row>
    <row r="232" spans="4:4" x14ac:dyDescent="0.2">
      <c r="D232" s="285"/>
    </row>
    <row r="233" spans="4:4" x14ac:dyDescent="0.2">
      <c r="D233" s="285"/>
    </row>
    <row r="234" spans="4:4" x14ac:dyDescent="0.2">
      <c r="D234" s="285"/>
    </row>
    <row r="235" spans="4:4" x14ac:dyDescent="0.2">
      <c r="D235" s="285"/>
    </row>
    <row r="236" spans="4:4" x14ac:dyDescent="0.2">
      <c r="D236" s="285"/>
    </row>
    <row r="237" spans="4:4" x14ac:dyDescent="0.2">
      <c r="D237" s="285"/>
    </row>
    <row r="238" spans="4:4" x14ac:dyDescent="0.2">
      <c r="D238" s="285"/>
    </row>
    <row r="239" spans="4:4" x14ac:dyDescent="0.2">
      <c r="D239" s="285"/>
    </row>
    <row r="240" spans="4:4" x14ac:dyDescent="0.2">
      <c r="D240" s="285"/>
    </row>
    <row r="241" spans="4:4" x14ac:dyDescent="0.2">
      <c r="D241" s="285"/>
    </row>
    <row r="242" spans="4:4" x14ac:dyDescent="0.2">
      <c r="D242" s="285"/>
    </row>
    <row r="243" spans="4:4" x14ac:dyDescent="0.2">
      <c r="D243" s="285"/>
    </row>
    <row r="244" spans="4:4" x14ac:dyDescent="0.2">
      <c r="D244" s="285"/>
    </row>
    <row r="245" spans="4:4" x14ac:dyDescent="0.2">
      <c r="D245" s="285"/>
    </row>
    <row r="246" spans="4:4" x14ac:dyDescent="0.2">
      <c r="D246" s="285"/>
    </row>
    <row r="247" spans="4:4" x14ac:dyDescent="0.2">
      <c r="D247" s="285"/>
    </row>
    <row r="248" spans="4:4" x14ac:dyDescent="0.2">
      <c r="D248" s="285"/>
    </row>
    <row r="249" spans="4:4" x14ac:dyDescent="0.2">
      <c r="D249" s="285"/>
    </row>
    <row r="250" spans="4:4" x14ac:dyDescent="0.2">
      <c r="D250" s="285"/>
    </row>
    <row r="251" spans="4:4" x14ac:dyDescent="0.2">
      <c r="D251" s="285"/>
    </row>
    <row r="252" spans="4:4" x14ac:dyDescent="0.2">
      <c r="D252" s="285"/>
    </row>
    <row r="253" spans="4:4" x14ac:dyDescent="0.2">
      <c r="D253" s="285"/>
    </row>
    <row r="254" spans="4:4" x14ac:dyDescent="0.2">
      <c r="D254" s="285"/>
    </row>
    <row r="255" spans="4:4" x14ac:dyDescent="0.2">
      <c r="D255" s="285"/>
    </row>
    <row r="256" spans="4:4" x14ac:dyDescent="0.2">
      <c r="D256" s="285"/>
    </row>
    <row r="257" spans="4:4" x14ac:dyDescent="0.2">
      <c r="D257" s="285"/>
    </row>
    <row r="258" spans="4:4" x14ac:dyDescent="0.2">
      <c r="D258" s="285"/>
    </row>
    <row r="259" spans="4:4" x14ac:dyDescent="0.2">
      <c r="D259" s="285"/>
    </row>
    <row r="260" spans="4:4" x14ac:dyDescent="0.2">
      <c r="D260" s="285"/>
    </row>
    <row r="261" spans="4:4" x14ac:dyDescent="0.2">
      <c r="D261" s="285"/>
    </row>
    <row r="262" spans="4:4" x14ac:dyDescent="0.2">
      <c r="D262" s="285"/>
    </row>
    <row r="263" spans="4:4" x14ac:dyDescent="0.2">
      <c r="D263" s="285"/>
    </row>
    <row r="264" spans="4:4" x14ac:dyDescent="0.2">
      <c r="D264" s="285"/>
    </row>
    <row r="265" spans="4:4" x14ac:dyDescent="0.2">
      <c r="D265" s="285"/>
    </row>
    <row r="266" spans="4:4" x14ac:dyDescent="0.2">
      <c r="D266" s="285"/>
    </row>
    <row r="267" spans="4:4" x14ac:dyDescent="0.2">
      <c r="D267" s="285"/>
    </row>
    <row r="268" spans="4:4" x14ac:dyDescent="0.2">
      <c r="D268" s="285"/>
    </row>
    <row r="269" spans="4:4" x14ac:dyDescent="0.2">
      <c r="D269" s="285"/>
    </row>
    <row r="270" spans="4:4" x14ac:dyDescent="0.2">
      <c r="D270" s="285"/>
    </row>
    <row r="271" spans="4:4" x14ac:dyDescent="0.2">
      <c r="D271" s="285"/>
    </row>
    <row r="272" spans="4:4" x14ac:dyDescent="0.2">
      <c r="D272" s="285"/>
    </row>
    <row r="273" spans="4:4" x14ac:dyDescent="0.2">
      <c r="D273" s="285"/>
    </row>
    <row r="274" spans="4:4" x14ac:dyDescent="0.2">
      <c r="D274" s="285"/>
    </row>
    <row r="275" spans="4:4" x14ac:dyDescent="0.2">
      <c r="D275" s="285"/>
    </row>
    <row r="276" spans="4:4" x14ac:dyDescent="0.2">
      <c r="D276" s="285"/>
    </row>
    <row r="277" spans="4:4" x14ac:dyDescent="0.2">
      <c r="D277" s="285"/>
    </row>
    <row r="278" spans="4:4" x14ac:dyDescent="0.2">
      <c r="D278" s="285"/>
    </row>
    <row r="279" spans="4:4" x14ac:dyDescent="0.2">
      <c r="D279" s="285"/>
    </row>
    <row r="280" spans="4:4" x14ac:dyDescent="0.2">
      <c r="D280" s="285"/>
    </row>
    <row r="281" spans="4:4" x14ac:dyDescent="0.2">
      <c r="D281" s="285"/>
    </row>
    <row r="282" spans="4:4" x14ac:dyDescent="0.2">
      <c r="D282" s="285"/>
    </row>
    <row r="283" spans="4:4" x14ac:dyDescent="0.2">
      <c r="D283" s="285"/>
    </row>
    <row r="284" spans="4:4" x14ac:dyDescent="0.2">
      <c r="D284" s="285"/>
    </row>
    <row r="285" spans="4:4" x14ac:dyDescent="0.2">
      <c r="D285" s="285"/>
    </row>
    <row r="286" spans="4:4" x14ac:dyDescent="0.2">
      <c r="D286" s="285"/>
    </row>
    <row r="287" spans="4:4" x14ac:dyDescent="0.2">
      <c r="D287" s="285"/>
    </row>
    <row r="288" spans="4:4" x14ac:dyDescent="0.2">
      <c r="D288" s="285"/>
    </row>
    <row r="289" spans="4:4" x14ac:dyDescent="0.2">
      <c r="D289" s="285"/>
    </row>
    <row r="290" spans="4:4" x14ac:dyDescent="0.2">
      <c r="D290" s="285"/>
    </row>
    <row r="291" spans="4:4" x14ac:dyDescent="0.2">
      <c r="D291" s="285"/>
    </row>
    <row r="292" spans="4:4" x14ac:dyDescent="0.2">
      <c r="D292" s="285"/>
    </row>
    <row r="293" spans="4:4" x14ac:dyDescent="0.2">
      <c r="D293" s="285"/>
    </row>
    <row r="294" spans="4:4" x14ac:dyDescent="0.2">
      <c r="D294" s="285"/>
    </row>
    <row r="295" spans="4:4" x14ac:dyDescent="0.2">
      <c r="D295" s="285"/>
    </row>
    <row r="296" spans="4:4" x14ac:dyDescent="0.2">
      <c r="D296" s="285"/>
    </row>
    <row r="297" spans="4:4" x14ac:dyDescent="0.2">
      <c r="D297" s="285"/>
    </row>
    <row r="298" spans="4:4" x14ac:dyDescent="0.2">
      <c r="D298" s="285"/>
    </row>
    <row r="299" spans="4:4" x14ac:dyDescent="0.2">
      <c r="D299" s="285"/>
    </row>
    <row r="300" spans="4:4" x14ac:dyDescent="0.2">
      <c r="D300" s="285"/>
    </row>
    <row r="301" spans="4:4" x14ac:dyDescent="0.2">
      <c r="D301" s="285"/>
    </row>
    <row r="302" spans="4:4" x14ac:dyDescent="0.2">
      <c r="D302" s="285"/>
    </row>
    <row r="303" spans="4:4" x14ac:dyDescent="0.2">
      <c r="D303" s="285"/>
    </row>
    <row r="304" spans="4:4" x14ac:dyDescent="0.2">
      <c r="D304" s="285"/>
    </row>
    <row r="305" spans="4:4" x14ac:dyDescent="0.2">
      <c r="D305" s="285"/>
    </row>
    <row r="306" spans="4:4" x14ac:dyDescent="0.2">
      <c r="D306" s="285"/>
    </row>
    <row r="307" spans="4:4" x14ac:dyDescent="0.2">
      <c r="D307" s="285"/>
    </row>
    <row r="308" spans="4:4" x14ac:dyDescent="0.2">
      <c r="D308" s="285"/>
    </row>
    <row r="309" spans="4:4" x14ac:dyDescent="0.2">
      <c r="D309" s="285"/>
    </row>
    <row r="310" spans="4:4" x14ac:dyDescent="0.2">
      <c r="D310" s="285"/>
    </row>
    <row r="311" spans="4:4" x14ac:dyDescent="0.2">
      <c r="D311" s="285"/>
    </row>
    <row r="312" spans="4:4" x14ac:dyDescent="0.2">
      <c r="D312" s="285"/>
    </row>
    <row r="313" spans="4:4" x14ac:dyDescent="0.2">
      <c r="D313" s="285"/>
    </row>
    <row r="314" spans="4:4" x14ac:dyDescent="0.2">
      <c r="D314" s="285"/>
    </row>
    <row r="315" spans="4:4" x14ac:dyDescent="0.2">
      <c r="D315" s="285"/>
    </row>
    <row r="316" spans="4:4" x14ac:dyDescent="0.2">
      <c r="D316" s="285"/>
    </row>
    <row r="317" spans="4:4" x14ac:dyDescent="0.2">
      <c r="D317" s="285"/>
    </row>
    <row r="318" spans="4:4" x14ac:dyDescent="0.2">
      <c r="D318" s="285"/>
    </row>
    <row r="319" spans="4:4" x14ac:dyDescent="0.2">
      <c r="D319" s="285"/>
    </row>
    <row r="320" spans="4:4" x14ac:dyDescent="0.2">
      <c r="D320" s="285"/>
    </row>
    <row r="321" spans="4:4" x14ac:dyDescent="0.2">
      <c r="D321" s="285"/>
    </row>
    <row r="322" spans="4:4" x14ac:dyDescent="0.2">
      <c r="D322" s="285"/>
    </row>
    <row r="323" spans="4:4" x14ac:dyDescent="0.2">
      <c r="D323" s="285"/>
    </row>
    <row r="324" spans="4:4" x14ac:dyDescent="0.2">
      <c r="D324" s="285"/>
    </row>
    <row r="325" spans="4:4" x14ac:dyDescent="0.2">
      <c r="D325" s="285"/>
    </row>
    <row r="326" spans="4:4" x14ac:dyDescent="0.2">
      <c r="D326" s="285"/>
    </row>
    <row r="327" spans="4:4" x14ac:dyDescent="0.2">
      <c r="D327" s="285"/>
    </row>
    <row r="328" spans="4:4" x14ac:dyDescent="0.2">
      <c r="D328" s="285"/>
    </row>
    <row r="329" spans="4:4" x14ac:dyDescent="0.2">
      <c r="D329" s="285"/>
    </row>
    <row r="330" spans="4:4" x14ac:dyDescent="0.2">
      <c r="D330" s="285"/>
    </row>
    <row r="331" spans="4:4" x14ac:dyDescent="0.2">
      <c r="D331" s="285"/>
    </row>
    <row r="332" spans="4:4" x14ac:dyDescent="0.2">
      <c r="D332" s="285"/>
    </row>
    <row r="333" spans="4:4" x14ac:dyDescent="0.2">
      <c r="D333" s="285"/>
    </row>
    <row r="334" spans="4:4" x14ac:dyDescent="0.2">
      <c r="D334" s="285"/>
    </row>
    <row r="335" spans="4:4" x14ac:dyDescent="0.2">
      <c r="D335" s="285"/>
    </row>
    <row r="336" spans="4:4" x14ac:dyDescent="0.2">
      <c r="D336" s="285"/>
    </row>
    <row r="337" spans="4:4" x14ac:dyDescent="0.2">
      <c r="D337" s="285"/>
    </row>
    <row r="338" spans="4:4" x14ac:dyDescent="0.2">
      <c r="D338" s="285"/>
    </row>
    <row r="339" spans="4:4" x14ac:dyDescent="0.2">
      <c r="D339" s="285"/>
    </row>
    <row r="340" spans="4:4" x14ac:dyDescent="0.2">
      <c r="D340" s="285"/>
    </row>
    <row r="341" spans="4:4" x14ac:dyDescent="0.2">
      <c r="D341" s="285"/>
    </row>
    <row r="342" spans="4:4" x14ac:dyDescent="0.2">
      <c r="D342" s="285"/>
    </row>
    <row r="343" spans="4:4" x14ac:dyDescent="0.2">
      <c r="D343" s="285"/>
    </row>
    <row r="344" spans="4:4" x14ac:dyDescent="0.2">
      <c r="D344" s="285"/>
    </row>
    <row r="345" spans="4:4" x14ac:dyDescent="0.2">
      <c r="D345" s="285"/>
    </row>
    <row r="346" spans="4:4" x14ac:dyDescent="0.2">
      <c r="D346" s="285"/>
    </row>
    <row r="347" spans="4:4" x14ac:dyDescent="0.2">
      <c r="D347" s="285"/>
    </row>
    <row r="348" spans="4:4" x14ac:dyDescent="0.2">
      <c r="D348" s="285"/>
    </row>
    <row r="349" spans="4:4" x14ac:dyDescent="0.2">
      <c r="D349" s="285"/>
    </row>
    <row r="350" spans="4:4" x14ac:dyDescent="0.2">
      <c r="D350" s="285"/>
    </row>
    <row r="351" spans="4:4" x14ac:dyDescent="0.2">
      <c r="D351" s="285"/>
    </row>
    <row r="352" spans="4:4" x14ac:dyDescent="0.2">
      <c r="D352" s="285"/>
    </row>
    <row r="353" spans="4:4" x14ac:dyDescent="0.2">
      <c r="D353" s="285"/>
    </row>
    <row r="354" spans="4:4" x14ac:dyDescent="0.2">
      <c r="D354" s="285"/>
    </row>
    <row r="355" spans="4:4" x14ac:dyDescent="0.2">
      <c r="D355" s="285"/>
    </row>
    <row r="356" spans="4:4" x14ac:dyDescent="0.2">
      <c r="D356" s="285"/>
    </row>
    <row r="357" spans="4:4" x14ac:dyDescent="0.2">
      <c r="D357" s="285"/>
    </row>
    <row r="358" spans="4:4" x14ac:dyDescent="0.2">
      <c r="D358" s="285"/>
    </row>
    <row r="359" spans="4:4" x14ac:dyDescent="0.2">
      <c r="D359" s="285"/>
    </row>
    <row r="360" spans="4:4" x14ac:dyDescent="0.2">
      <c r="D360" s="285"/>
    </row>
    <row r="361" spans="4:4" x14ac:dyDescent="0.2">
      <c r="D361" s="285"/>
    </row>
    <row r="362" spans="4:4" x14ac:dyDescent="0.2">
      <c r="D362" s="285"/>
    </row>
    <row r="363" spans="4:4" x14ac:dyDescent="0.2">
      <c r="D363" s="285"/>
    </row>
    <row r="364" spans="4:4" x14ac:dyDescent="0.2">
      <c r="D364" s="285"/>
    </row>
    <row r="365" spans="4:4" x14ac:dyDescent="0.2">
      <c r="D365" s="285"/>
    </row>
    <row r="366" spans="4:4" x14ac:dyDescent="0.2">
      <c r="D366" s="285"/>
    </row>
    <row r="367" spans="4:4" x14ac:dyDescent="0.2">
      <c r="D367" s="285"/>
    </row>
    <row r="368" spans="4:4" x14ac:dyDescent="0.2">
      <c r="D368" s="285"/>
    </row>
    <row r="369" spans="4:4" x14ac:dyDescent="0.2">
      <c r="D369" s="285"/>
    </row>
    <row r="370" spans="4:4" x14ac:dyDescent="0.2">
      <c r="D370" s="285"/>
    </row>
    <row r="371" spans="4:4" x14ac:dyDescent="0.2">
      <c r="D371" s="285"/>
    </row>
    <row r="372" spans="4:4" x14ac:dyDescent="0.2">
      <c r="D372" s="285"/>
    </row>
    <row r="373" spans="4:4" x14ac:dyDescent="0.2">
      <c r="D373" s="285"/>
    </row>
    <row r="374" spans="4:4" x14ac:dyDescent="0.2">
      <c r="D374" s="285"/>
    </row>
    <row r="375" spans="4:4" x14ac:dyDescent="0.2">
      <c r="D375" s="285"/>
    </row>
    <row r="376" spans="4:4" x14ac:dyDescent="0.2">
      <c r="D376" s="285"/>
    </row>
    <row r="377" spans="4:4" x14ac:dyDescent="0.2">
      <c r="D377" s="285"/>
    </row>
    <row r="378" spans="4:4" x14ac:dyDescent="0.2">
      <c r="D378" s="285"/>
    </row>
    <row r="379" spans="4:4" x14ac:dyDescent="0.2">
      <c r="D379" s="285"/>
    </row>
    <row r="380" spans="4:4" x14ac:dyDescent="0.2">
      <c r="D380" s="285"/>
    </row>
    <row r="381" spans="4:4" x14ac:dyDescent="0.2">
      <c r="D381" s="285"/>
    </row>
    <row r="382" spans="4:4" x14ac:dyDescent="0.2">
      <c r="D382" s="285"/>
    </row>
    <row r="383" spans="4:4" x14ac:dyDescent="0.2">
      <c r="D383" s="285"/>
    </row>
    <row r="384" spans="4:4" x14ac:dyDescent="0.2">
      <c r="D384" s="285"/>
    </row>
    <row r="385" spans="4:4" x14ac:dyDescent="0.2">
      <c r="D385" s="285"/>
    </row>
    <row r="386" spans="4:4" x14ac:dyDescent="0.2">
      <c r="D386" s="285"/>
    </row>
    <row r="387" spans="4:4" x14ac:dyDescent="0.2">
      <c r="D387" s="285"/>
    </row>
    <row r="388" spans="4:4" x14ac:dyDescent="0.2">
      <c r="D388" s="285"/>
    </row>
    <row r="389" spans="4:4" x14ac:dyDescent="0.2">
      <c r="D389" s="285"/>
    </row>
    <row r="390" spans="4:4" x14ac:dyDescent="0.2">
      <c r="D390" s="285"/>
    </row>
    <row r="391" spans="4:4" x14ac:dyDescent="0.2">
      <c r="D391" s="285"/>
    </row>
    <row r="392" spans="4:4" x14ac:dyDescent="0.2">
      <c r="D392" s="285"/>
    </row>
    <row r="393" spans="4:4" x14ac:dyDescent="0.2">
      <c r="D393" s="285"/>
    </row>
    <row r="394" spans="4:4" x14ac:dyDescent="0.2">
      <c r="D394" s="285"/>
    </row>
    <row r="395" spans="4:4" x14ac:dyDescent="0.2">
      <c r="D395" s="285"/>
    </row>
    <row r="396" spans="4:4" x14ac:dyDescent="0.2">
      <c r="D396" s="285"/>
    </row>
    <row r="397" spans="4:4" x14ac:dyDescent="0.2">
      <c r="D397" s="285"/>
    </row>
    <row r="398" spans="4:4" x14ac:dyDescent="0.2">
      <c r="D398" s="285"/>
    </row>
    <row r="399" spans="4:4" x14ac:dyDescent="0.2">
      <c r="D399" s="285"/>
    </row>
    <row r="400" spans="4:4" x14ac:dyDescent="0.2">
      <c r="D400" s="285"/>
    </row>
    <row r="401" spans="4:4" x14ac:dyDescent="0.2">
      <c r="D401" s="285"/>
    </row>
    <row r="402" spans="4:4" x14ac:dyDescent="0.2">
      <c r="D402" s="285"/>
    </row>
    <row r="403" spans="4:4" x14ac:dyDescent="0.2">
      <c r="D403" s="285"/>
    </row>
    <row r="404" spans="4:4" x14ac:dyDescent="0.2">
      <c r="D404" s="285"/>
    </row>
    <row r="405" spans="4:4" x14ac:dyDescent="0.2">
      <c r="D405" s="285"/>
    </row>
    <row r="406" spans="4:4" x14ac:dyDescent="0.2">
      <c r="D406" s="285"/>
    </row>
    <row r="407" spans="4:4" x14ac:dyDescent="0.2">
      <c r="D407" s="285"/>
    </row>
    <row r="408" spans="4:4" x14ac:dyDescent="0.2">
      <c r="D408" s="285"/>
    </row>
    <row r="409" spans="4:4" x14ac:dyDescent="0.2">
      <c r="D409" s="285"/>
    </row>
    <row r="410" spans="4:4" x14ac:dyDescent="0.2">
      <c r="D410" s="285"/>
    </row>
    <row r="411" spans="4:4" x14ac:dyDescent="0.2">
      <c r="D411" s="285"/>
    </row>
    <row r="412" spans="4:4" x14ac:dyDescent="0.2">
      <c r="D412" s="285"/>
    </row>
    <row r="413" spans="4:4" x14ac:dyDescent="0.2">
      <c r="D413" s="285"/>
    </row>
    <row r="414" spans="4:4" x14ac:dyDescent="0.2">
      <c r="D414" s="285"/>
    </row>
  </sheetData>
  <protectedRanges>
    <protectedRange sqref="C6 F6 H6" name="Range1_3_1"/>
    <protectedRange sqref="D9:D14 D19:D24" name="Range1_1_1_3_1_1"/>
    <protectedRange sqref="D25" name="Range1_1_1_1_1_1_1"/>
    <protectedRange sqref="D26" name="Range1_1_1_2_1_1_1"/>
    <protectedRange sqref="D15" name="Range1_1"/>
    <protectedRange sqref="D16:D17" name="Range1_1_1"/>
  </protectedRanges>
  <mergeCells count="100">
    <mergeCell ref="A97:H97"/>
    <mergeCell ref="A98:H98"/>
    <mergeCell ref="A100:H100"/>
    <mergeCell ref="A101:B101"/>
    <mergeCell ref="G101:H101"/>
    <mergeCell ref="A102:H102"/>
    <mergeCell ref="A90:H90"/>
    <mergeCell ref="A91:H91"/>
    <mergeCell ref="A92:H92"/>
    <mergeCell ref="A93:H93"/>
    <mergeCell ref="A94:H94"/>
    <mergeCell ref="A95:H95"/>
    <mergeCell ref="D85:E85"/>
    <mergeCell ref="A86:B86"/>
    <mergeCell ref="D86:E86"/>
    <mergeCell ref="A87:C87"/>
    <mergeCell ref="D87:E87"/>
    <mergeCell ref="A89:B89"/>
    <mergeCell ref="E89:H89"/>
    <mergeCell ref="B73:D73"/>
    <mergeCell ref="G73:H73"/>
    <mergeCell ref="B74:D74"/>
    <mergeCell ref="G74:H74"/>
    <mergeCell ref="A76:E76"/>
    <mergeCell ref="A84:H84"/>
    <mergeCell ref="B65:E65"/>
    <mergeCell ref="B66:E66"/>
    <mergeCell ref="B68:E68"/>
    <mergeCell ref="B70:E70"/>
    <mergeCell ref="A71:E71"/>
    <mergeCell ref="A72:F72"/>
    <mergeCell ref="B59:D59"/>
    <mergeCell ref="B60:D60"/>
    <mergeCell ref="B61:D61"/>
    <mergeCell ref="B62:E62"/>
    <mergeCell ref="B63:E63"/>
    <mergeCell ref="B64:E64"/>
    <mergeCell ref="A56:H56"/>
    <mergeCell ref="A57:A58"/>
    <mergeCell ref="B57:D58"/>
    <mergeCell ref="E57:E58"/>
    <mergeCell ref="F57:F58"/>
    <mergeCell ref="G57:H57"/>
    <mergeCell ref="F49:H49"/>
    <mergeCell ref="F50:H50"/>
    <mergeCell ref="A51:H51"/>
    <mergeCell ref="A52:H52"/>
    <mergeCell ref="A53:H53"/>
    <mergeCell ref="A54:H55"/>
    <mergeCell ref="B39:E39"/>
    <mergeCell ref="B40:E40"/>
    <mergeCell ref="A41:E41"/>
    <mergeCell ref="G41:H41"/>
    <mergeCell ref="A42:B42"/>
    <mergeCell ref="A43:H44"/>
    <mergeCell ref="B33:E33"/>
    <mergeCell ref="B34:E34"/>
    <mergeCell ref="B35:E35"/>
    <mergeCell ref="B36:E36"/>
    <mergeCell ref="B37:E37"/>
    <mergeCell ref="B38:E38"/>
    <mergeCell ref="HH6:HI6"/>
    <mergeCell ref="HP6:HQ6"/>
    <mergeCell ref="A7:A8"/>
    <mergeCell ref="B7:B8"/>
    <mergeCell ref="C7:C8"/>
    <mergeCell ref="D7:D8"/>
    <mergeCell ref="E7:E8"/>
    <mergeCell ref="F7:F8"/>
    <mergeCell ref="G7:H7"/>
    <mergeCell ref="FL6:FM6"/>
    <mergeCell ref="FT6:FU6"/>
    <mergeCell ref="GB6:GC6"/>
    <mergeCell ref="GJ6:GK6"/>
    <mergeCell ref="GR6:GS6"/>
    <mergeCell ref="GZ6:HA6"/>
    <mergeCell ref="DP6:DQ6"/>
    <mergeCell ref="DX6:DY6"/>
    <mergeCell ref="EF6:EG6"/>
    <mergeCell ref="EN6:EO6"/>
    <mergeCell ref="EV6:EW6"/>
    <mergeCell ref="FD6:FE6"/>
    <mergeCell ref="BT6:BU6"/>
    <mergeCell ref="CB6:CC6"/>
    <mergeCell ref="CJ6:CK6"/>
    <mergeCell ref="CR6:CS6"/>
    <mergeCell ref="CZ6:DA6"/>
    <mergeCell ref="DH6:DI6"/>
    <mergeCell ref="X6:Y6"/>
    <mergeCell ref="AF6:AG6"/>
    <mergeCell ref="AN6:AO6"/>
    <mergeCell ref="AV6:AW6"/>
    <mergeCell ref="BD6:BE6"/>
    <mergeCell ref="BL6:BM6"/>
    <mergeCell ref="A1:H1"/>
    <mergeCell ref="A2:H2"/>
    <mergeCell ref="A3:H3"/>
    <mergeCell ref="A4:H4"/>
    <mergeCell ref="D6:E6"/>
    <mergeCell ref="P6:Q6"/>
  </mergeCells>
  <hyperlinks>
    <hyperlink ref="B35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2022-06-30T07:32:10Z</dcterms:created>
  <dcterms:modified xsi:type="dcterms:W3CDTF">2022-06-30T07:32:25Z</dcterms:modified>
</cp:coreProperties>
</file>